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расшифровка" sheetId="1" r:id="rId1"/>
  </sheets>
  <definedNames>
    <definedName name="_xlnm._FilterDatabase" localSheetId="0" hidden="1">'расшифровка'!$A$5:$P$161</definedName>
  </definedNames>
  <calcPr fullCalcOnLoad="1"/>
</workbook>
</file>

<file path=xl/comments1.xml><?xml version="1.0" encoding="utf-8"?>
<comments xmlns="http://schemas.openxmlformats.org/spreadsheetml/2006/main">
  <authors>
    <author>KovtonyukON</author>
  </authors>
  <commentList>
    <comment ref="B71" authorId="0">
      <text>
        <r>
          <rPr>
            <b/>
            <sz val="8"/>
            <rFont val="Tahoma"/>
            <family val="0"/>
          </rPr>
          <t>KovtonyukON:</t>
        </r>
        <r>
          <rPr>
            <sz val="8"/>
            <rFont val="Tahoma"/>
            <family val="0"/>
          </rPr>
          <t xml:space="preserve">
по июню</t>
        </r>
      </text>
    </comment>
  </commentList>
</comments>
</file>

<file path=xl/sharedStrings.xml><?xml version="1.0" encoding="utf-8"?>
<sst xmlns="http://schemas.openxmlformats.org/spreadsheetml/2006/main" count="176" uniqueCount="174">
  <si>
    <t>НОВОИЛЬИНСКИЙ РАЙОН</t>
  </si>
  <si>
    <r>
      <t xml:space="preserve">д/с </t>
    </r>
    <r>
      <rPr>
        <sz val="12"/>
        <rFont val="Arial"/>
        <family val="2"/>
      </rPr>
      <t>17</t>
    </r>
  </si>
  <si>
    <r>
      <t xml:space="preserve">д/с </t>
    </r>
    <r>
      <rPr>
        <sz val="12"/>
        <rFont val="Arial"/>
        <family val="2"/>
      </rPr>
      <t>101</t>
    </r>
  </si>
  <si>
    <r>
      <t xml:space="preserve">д/с </t>
    </r>
    <r>
      <rPr>
        <sz val="12"/>
        <rFont val="Arial"/>
        <family val="2"/>
      </rPr>
      <t>102</t>
    </r>
  </si>
  <si>
    <r>
      <t xml:space="preserve">д/с </t>
    </r>
    <r>
      <rPr>
        <sz val="12"/>
        <rFont val="Arial"/>
        <family val="2"/>
      </rPr>
      <t>104</t>
    </r>
  </si>
  <si>
    <r>
      <t xml:space="preserve">д/с </t>
    </r>
    <r>
      <rPr>
        <sz val="12"/>
        <rFont val="Arial"/>
        <family val="2"/>
      </rPr>
      <t>106</t>
    </r>
  </si>
  <si>
    <r>
      <t xml:space="preserve">д/с </t>
    </r>
    <r>
      <rPr>
        <sz val="12"/>
        <rFont val="Arial"/>
        <family val="2"/>
      </rPr>
      <t>107</t>
    </r>
  </si>
  <si>
    <r>
      <t xml:space="preserve">д/с </t>
    </r>
    <r>
      <rPr>
        <sz val="12"/>
        <rFont val="Arial"/>
        <family val="2"/>
      </rPr>
      <t>136</t>
    </r>
  </si>
  <si>
    <r>
      <t xml:space="preserve">д/с </t>
    </r>
    <r>
      <rPr>
        <sz val="12"/>
        <rFont val="Arial"/>
        <family val="2"/>
      </rPr>
      <t>148</t>
    </r>
  </si>
  <si>
    <r>
      <t xml:space="preserve">д/с </t>
    </r>
    <r>
      <rPr>
        <sz val="12"/>
        <rFont val="Arial"/>
        <family val="2"/>
      </rPr>
      <t>179</t>
    </r>
  </si>
  <si>
    <r>
      <t xml:space="preserve">д/с </t>
    </r>
    <r>
      <rPr>
        <sz val="12"/>
        <rFont val="Arial CYR"/>
        <family val="0"/>
      </rPr>
      <t>227</t>
    </r>
  </si>
  <si>
    <r>
      <t xml:space="preserve">д/с </t>
    </r>
    <r>
      <rPr>
        <sz val="12"/>
        <rFont val="Arial"/>
        <family val="2"/>
      </rPr>
      <t>241</t>
    </r>
  </si>
  <si>
    <r>
      <t xml:space="preserve">д/с </t>
    </r>
    <r>
      <rPr>
        <sz val="12"/>
        <rFont val="Arial"/>
        <family val="2"/>
      </rPr>
      <t>247</t>
    </r>
  </si>
  <si>
    <r>
      <t xml:space="preserve">д/с </t>
    </r>
    <r>
      <rPr>
        <sz val="12"/>
        <rFont val="Arial"/>
        <family val="2"/>
      </rPr>
      <t>250</t>
    </r>
  </si>
  <si>
    <r>
      <t xml:space="preserve">д/с </t>
    </r>
    <r>
      <rPr>
        <sz val="12"/>
        <rFont val="Arial"/>
        <family val="2"/>
      </rPr>
      <t>252</t>
    </r>
  </si>
  <si>
    <r>
      <t xml:space="preserve">д/с </t>
    </r>
    <r>
      <rPr>
        <sz val="12"/>
        <rFont val="Arial"/>
        <family val="2"/>
      </rPr>
      <t>253</t>
    </r>
  </si>
  <si>
    <r>
      <t xml:space="preserve">д/с </t>
    </r>
    <r>
      <rPr>
        <sz val="12"/>
        <rFont val="Arial"/>
        <family val="2"/>
      </rPr>
      <t>255</t>
    </r>
  </si>
  <si>
    <r>
      <t xml:space="preserve">д/с </t>
    </r>
    <r>
      <rPr>
        <sz val="12"/>
        <rFont val="Arial"/>
        <family val="2"/>
      </rPr>
      <t>256</t>
    </r>
  </si>
  <si>
    <r>
      <t xml:space="preserve">д/с </t>
    </r>
    <r>
      <rPr>
        <sz val="12"/>
        <rFont val="Arial"/>
        <family val="2"/>
      </rPr>
      <t>257</t>
    </r>
  </si>
  <si>
    <r>
      <t xml:space="preserve">д/с </t>
    </r>
    <r>
      <rPr>
        <sz val="12"/>
        <rFont val="Arial"/>
        <family val="2"/>
      </rPr>
      <t>258</t>
    </r>
  </si>
  <si>
    <r>
      <t xml:space="preserve">д/с </t>
    </r>
    <r>
      <rPr>
        <sz val="12"/>
        <rFont val="Arial"/>
        <family val="2"/>
      </rPr>
      <t>260</t>
    </r>
  </si>
  <si>
    <t>ЦЕНТРАЛЬНЫЙ РАЙОН</t>
  </si>
  <si>
    <r>
      <t xml:space="preserve">д/с </t>
    </r>
    <r>
      <rPr>
        <sz val="12"/>
        <rFont val="Arial"/>
        <family val="2"/>
      </rPr>
      <t>2</t>
    </r>
  </si>
  <si>
    <r>
      <t xml:space="preserve">д/с </t>
    </r>
    <r>
      <rPr>
        <sz val="12"/>
        <rFont val="Arial"/>
        <family val="2"/>
      </rPr>
      <t>6</t>
    </r>
  </si>
  <si>
    <r>
      <t xml:space="preserve">д/с </t>
    </r>
    <r>
      <rPr>
        <sz val="12"/>
        <rFont val="Arial"/>
        <family val="2"/>
      </rPr>
      <t>7</t>
    </r>
  </si>
  <si>
    <r>
      <t xml:space="preserve">д/с  </t>
    </r>
    <r>
      <rPr>
        <sz val="12"/>
        <rFont val="Arial CYR"/>
        <family val="0"/>
      </rPr>
      <t>9</t>
    </r>
  </si>
  <si>
    <r>
      <t xml:space="preserve">д/с </t>
    </r>
    <r>
      <rPr>
        <sz val="12"/>
        <rFont val="Arial CYR"/>
        <family val="0"/>
      </rPr>
      <t>10</t>
    </r>
  </si>
  <si>
    <r>
      <t xml:space="preserve">д/с </t>
    </r>
    <r>
      <rPr>
        <sz val="12"/>
        <rFont val="Arial"/>
        <family val="2"/>
      </rPr>
      <t>11</t>
    </r>
  </si>
  <si>
    <r>
      <t xml:space="preserve">д/с </t>
    </r>
    <r>
      <rPr>
        <sz val="12"/>
        <rFont val="Arial"/>
        <family val="2"/>
      </rPr>
      <t>18</t>
    </r>
  </si>
  <si>
    <r>
      <t xml:space="preserve">д/с </t>
    </r>
    <r>
      <rPr>
        <sz val="12"/>
        <rFont val="Arial CYR"/>
        <family val="0"/>
      </rPr>
      <t>22</t>
    </r>
  </si>
  <si>
    <r>
      <t xml:space="preserve">д/с </t>
    </r>
    <r>
      <rPr>
        <sz val="12"/>
        <rFont val="Arial"/>
        <family val="2"/>
      </rPr>
      <t>33</t>
    </r>
  </si>
  <si>
    <r>
      <t xml:space="preserve">д/с </t>
    </r>
    <r>
      <rPr>
        <sz val="12"/>
        <rFont val="Arial"/>
        <family val="2"/>
      </rPr>
      <t>35</t>
    </r>
  </si>
  <si>
    <r>
      <t xml:space="preserve">д/с </t>
    </r>
    <r>
      <rPr>
        <sz val="12"/>
        <rFont val="Arial"/>
        <family val="2"/>
      </rPr>
      <t>42</t>
    </r>
  </si>
  <si>
    <r>
      <t xml:space="preserve">д/с </t>
    </r>
    <r>
      <rPr>
        <sz val="12"/>
        <rFont val="Arial"/>
        <family val="2"/>
      </rPr>
      <t>44</t>
    </r>
  </si>
  <si>
    <r>
      <t xml:space="preserve">д/с </t>
    </r>
    <r>
      <rPr>
        <sz val="12"/>
        <rFont val="Arial"/>
        <family val="2"/>
      </rPr>
      <t>48</t>
    </r>
  </si>
  <si>
    <r>
      <t xml:space="preserve">д/с </t>
    </r>
    <r>
      <rPr>
        <sz val="12"/>
        <rFont val="Arial"/>
        <family val="2"/>
      </rPr>
      <t>54</t>
    </r>
  </si>
  <si>
    <r>
      <t xml:space="preserve">д/с </t>
    </r>
    <r>
      <rPr>
        <sz val="12"/>
        <rFont val="Arial"/>
        <family val="2"/>
      </rPr>
      <t>55</t>
    </r>
  </si>
  <si>
    <r>
      <t xml:space="preserve">д/с </t>
    </r>
    <r>
      <rPr>
        <sz val="12"/>
        <rFont val="Arial"/>
        <family val="2"/>
      </rPr>
      <t>58</t>
    </r>
  </si>
  <si>
    <r>
      <t xml:space="preserve">д/с </t>
    </r>
    <r>
      <rPr>
        <sz val="12"/>
        <rFont val="Arial"/>
        <family val="2"/>
      </rPr>
      <t>70</t>
    </r>
  </si>
  <si>
    <r>
      <t xml:space="preserve">д/с </t>
    </r>
    <r>
      <rPr>
        <sz val="12"/>
        <rFont val="Arial"/>
        <family val="2"/>
      </rPr>
      <t>88</t>
    </r>
  </si>
  <si>
    <r>
      <t xml:space="preserve">д/с </t>
    </r>
    <r>
      <rPr>
        <sz val="12"/>
        <rFont val="Arial"/>
        <family val="2"/>
      </rPr>
      <t>108</t>
    </r>
  </si>
  <si>
    <r>
      <t xml:space="preserve">д/с </t>
    </r>
    <r>
      <rPr>
        <sz val="12"/>
        <rFont val="Arial"/>
        <family val="2"/>
      </rPr>
      <t>118</t>
    </r>
  </si>
  <si>
    <r>
      <t xml:space="preserve">д/с </t>
    </r>
    <r>
      <rPr>
        <sz val="12"/>
        <rFont val="Arial"/>
        <family val="2"/>
      </rPr>
      <t>131</t>
    </r>
  </si>
  <si>
    <r>
      <t xml:space="preserve">д/с </t>
    </r>
    <r>
      <rPr>
        <sz val="12"/>
        <rFont val="Arial"/>
        <family val="2"/>
      </rPr>
      <t>133</t>
    </r>
  </si>
  <si>
    <r>
      <t xml:space="preserve">д/с </t>
    </r>
    <r>
      <rPr>
        <sz val="12"/>
        <rFont val="Arial"/>
        <family val="2"/>
      </rPr>
      <t>144</t>
    </r>
  </si>
  <si>
    <r>
      <t xml:space="preserve">д/с </t>
    </r>
    <r>
      <rPr>
        <sz val="12"/>
        <rFont val="Arial"/>
        <family val="2"/>
      </rPr>
      <t>150</t>
    </r>
  </si>
  <si>
    <r>
      <t xml:space="preserve">д/с </t>
    </r>
    <r>
      <rPr>
        <sz val="12"/>
        <rFont val="Arial"/>
        <family val="2"/>
      </rPr>
      <t>158</t>
    </r>
  </si>
  <si>
    <r>
      <t xml:space="preserve">д/с </t>
    </r>
    <r>
      <rPr>
        <sz val="12"/>
        <rFont val="Arial"/>
        <family val="2"/>
      </rPr>
      <t>172</t>
    </r>
  </si>
  <si>
    <r>
      <t>д/с</t>
    </r>
    <r>
      <rPr>
        <sz val="12"/>
        <rFont val="Arial"/>
        <family val="2"/>
      </rPr>
      <t xml:space="preserve"> 178</t>
    </r>
  </si>
  <si>
    <r>
      <t xml:space="preserve">д/с </t>
    </r>
    <r>
      <rPr>
        <sz val="12"/>
        <rFont val="Arial"/>
        <family val="2"/>
      </rPr>
      <t>182</t>
    </r>
  </si>
  <si>
    <r>
      <t xml:space="preserve">д/с </t>
    </r>
    <r>
      <rPr>
        <sz val="12"/>
        <rFont val="Arial"/>
        <family val="2"/>
      </rPr>
      <t>186</t>
    </r>
  </si>
  <si>
    <r>
      <t xml:space="preserve">д/с </t>
    </r>
    <r>
      <rPr>
        <sz val="12"/>
        <rFont val="Arial"/>
        <family val="2"/>
      </rPr>
      <t>196</t>
    </r>
  </si>
  <si>
    <r>
      <t xml:space="preserve">д/с </t>
    </r>
    <r>
      <rPr>
        <sz val="12"/>
        <rFont val="Arial"/>
        <family val="2"/>
      </rPr>
      <t>200</t>
    </r>
  </si>
  <si>
    <r>
      <t xml:space="preserve">д/с </t>
    </r>
    <r>
      <rPr>
        <sz val="12"/>
        <rFont val="Arial"/>
        <family val="2"/>
      </rPr>
      <t>206</t>
    </r>
  </si>
  <si>
    <r>
      <t xml:space="preserve">д/с </t>
    </r>
    <r>
      <rPr>
        <sz val="12"/>
        <rFont val="Arial"/>
        <family val="2"/>
      </rPr>
      <t>208</t>
    </r>
  </si>
  <si>
    <r>
      <t xml:space="preserve">д/с </t>
    </r>
    <r>
      <rPr>
        <sz val="12"/>
        <rFont val="Arial"/>
        <family val="2"/>
      </rPr>
      <t>214</t>
    </r>
  </si>
  <si>
    <r>
      <t xml:space="preserve">д/с </t>
    </r>
    <r>
      <rPr>
        <sz val="12"/>
        <rFont val="Arial"/>
        <family val="2"/>
      </rPr>
      <t>215</t>
    </r>
  </si>
  <si>
    <r>
      <t xml:space="preserve">д/с </t>
    </r>
    <r>
      <rPr>
        <sz val="12"/>
        <rFont val="Arial"/>
        <family val="2"/>
      </rPr>
      <t>224</t>
    </r>
  </si>
  <si>
    <r>
      <t xml:space="preserve">д/с </t>
    </r>
    <r>
      <rPr>
        <sz val="12"/>
        <rFont val="Arial"/>
        <family val="2"/>
      </rPr>
      <t>226</t>
    </r>
  </si>
  <si>
    <r>
      <t xml:space="preserve">д/с </t>
    </r>
    <r>
      <rPr>
        <sz val="12"/>
        <rFont val="Arial"/>
        <family val="2"/>
      </rPr>
      <t>231</t>
    </r>
  </si>
  <si>
    <r>
      <t xml:space="preserve">д/с </t>
    </r>
    <r>
      <rPr>
        <sz val="12"/>
        <rFont val="Arial"/>
        <family val="2"/>
      </rPr>
      <t>233</t>
    </r>
  </si>
  <si>
    <r>
      <t xml:space="preserve">д/с </t>
    </r>
    <r>
      <rPr>
        <sz val="12"/>
        <rFont val="Arial"/>
        <family val="2"/>
      </rPr>
      <t>237</t>
    </r>
  </si>
  <si>
    <r>
      <t xml:space="preserve">д/с </t>
    </r>
    <r>
      <rPr>
        <sz val="12"/>
        <rFont val="Arial"/>
        <family val="2"/>
      </rPr>
      <t>238</t>
    </r>
  </si>
  <si>
    <r>
      <t xml:space="preserve">д/с </t>
    </r>
    <r>
      <rPr>
        <sz val="12"/>
        <rFont val="Arial"/>
        <family val="2"/>
      </rPr>
      <t>240</t>
    </r>
  </si>
  <si>
    <r>
      <t xml:space="preserve">д/с </t>
    </r>
    <r>
      <rPr>
        <sz val="12"/>
        <rFont val="Arial"/>
        <family val="2"/>
      </rPr>
      <t>242</t>
    </r>
  </si>
  <si>
    <r>
      <t xml:space="preserve">д/с </t>
    </r>
    <r>
      <rPr>
        <sz val="12"/>
        <rFont val="Arial"/>
        <family val="2"/>
      </rPr>
      <t>248</t>
    </r>
  </si>
  <si>
    <r>
      <t xml:space="preserve">д/с </t>
    </r>
    <r>
      <rPr>
        <sz val="12"/>
        <rFont val="Arial"/>
        <family val="2"/>
      </rPr>
      <t>249</t>
    </r>
  </si>
  <si>
    <r>
      <t xml:space="preserve">д/с </t>
    </r>
    <r>
      <rPr>
        <sz val="12"/>
        <rFont val="Arial"/>
        <family val="2"/>
      </rPr>
      <t>251</t>
    </r>
  </si>
  <si>
    <r>
      <t xml:space="preserve">д/с </t>
    </r>
    <r>
      <rPr>
        <sz val="12"/>
        <rFont val="Arial"/>
        <family val="2"/>
      </rPr>
      <t>261</t>
    </r>
  </si>
  <si>
    <r>
      <t xml:space="preserve">д/с </t>
    </r>
    <r>
      <rPr>
        <sz val="12"/>
        <rFont val="Arial"/>
        <family val="2"/>
      </rPr>
      <t>266</t>
    </r>
  </si>
  <si>
    <r>
      <t xml:space="preserve">д/с </t>
    </r>
    <r>
      <rPr>
        <sz val="12"/>
        <rFont val="Arial"/>
        <family val="2"/>
      </rPr>
      <t>268</t>
    </r>
  </si>
  <si>
    <t>КУЗНЕЦКИЙ РАЙОН</t>
  </si>
  <si>
    <r>
      <t xml:space="preserve">д/с </t>
    </r>
    <r>
      <rPr>
        <sz val="12"/>
        <rFont val="Arial"/>
        <family val="2"/>
      </rPr>
      <t>25</t>
    </r>
  </si>
  <si>
    <r>
      <t xml:space="preserve">д/с </t>
    </r>
    <r>
      <rPr>
        <sz val="12"/>
        <rFont val="Arial"/>
        <family val="2"/>
      </rPr>
      <t>27</t>
    </r>
  </si>
  <si>
    <r>
      <t xml:space="preserve">д/с </t>
    </r>
    <r>
      <rPr>
        <sz val="12"/>
        <rFont val="Arial"/>
        <family val="2"/>
      </rPr>
      <t>84</t>
    </r>
  </si>
  <si>
    <r>
      <t xml:space="preserve">д/с </t>
    </r>
    <r>
      <rPr>
        <sz val="12"/>
        <rFont val="Arial"/>
        <family val="2"/>
      </rPr>
      <t>139</t>
    </r>
  </si>
  <si>
    <r>
      <t xml:space="preserve">д/с </t>
    </r>
    <r>
      <rPr>
        <sz val="12"/>
        <rFont val="Arial"/>
        <family val="2"/>
      </rPr>
      <t>145</t>
    </r>
  </si>
  <si>
    <r>
      <t xml:space="preserve">д/с </t>
    </r>
    <r>
      <rPr>
        <sz val="12"/>
        <rFont val="Arial"/>
        <family val="2"/>
      </rPr>
      <t>149</t>
    </r>
  </si>
  <si>
    <r>
      <t xml:space="preserve">д/с </t>
    </r>
    <r>
      <rPr>
        <sz val="12"/>
        <color indexed="8"/>
        <rFont val="Arial"/>
        <family val="2"/>
      </rPr>
      <t>153</t>
    </r>
  </si>
  <si>
    <r>
      <t xml:space="preserve">д/с </t>
    </r>
    <r>
      <rPr>
        <sz val="12"/>
        <rFont val="Arial"/>
        <family val="2"/>
      </rPr>
      <t>162</t>
    </r>
  </si>
  <si>
    <r>
      <t xml:space="preserve">д/с </t>
    </r>
    <r>
      <rPr>
        <sz val="12"/>
        <rFont val="Arial"/>
        <family val="2"/>
      </rPr>
      <t>180</t>
    </r>
  </si>
  <si>
    <r>
      <t xml:space="preserve">д/с </t>
    </r>
    <r>
      <rPr>
        <sz val="12"/>
        <rFont val="Arial"/>
        <family val="2"/>
      </rPr>
      <t>209</t>
    </r>
  </si>
  <si>
    <r>
      <t xml:space="preserve">д/с </t>
    </r>
    <r>
      <rPr>
        <sz val="12"/>
        <rFont val="Arial"/>
        <family val="2"/>
      </rPr>
      <t>213</t>
    </r>
  </si>
  <si>
    <t>КУЙБЫШЕВСКИЙ РАЙОН</t>
  </si>
  <si>
    <t xml:space="preserve">д/с 4 </t>
  </si>
  <si>
    <t>д/с 14</t>
  </si>
  <si>
    <t>д/с 15</t>
  </si>
  <si>
    <t>д/с 30</t>
  </si>
  <si>
    <t>д/с 31</t>
  </si>
  <si>
    <t>д/с 45</t>
  </si>
  <si>
    <t>д/с 73</t>
  </si>
  <si>
    <t>д/с 79</t>
  </si>
  <si>
    <t>д/с 94</t>
  </si>
  <si>
    <t>д/с114</t>
  </si>
  <si>
    <t>д/с 115</t>
  </si>
  <si>
    <t>д/с 120</t>
  </si>
  <si>
    <t>д/с 123</t>
  </si>
  <si>
    <t>д/с 132</t>
  </si>
  <si>
    <t>д/с 244</t>
  </si>
  <si>
    <t>д/с 274</t>
  </si>
  <si>
    <t>д/с 276</t>
  </si>
  <si>
    <t>д/с 279</t>
  </si>
  <si>
    <r>
      <t xml:space="preserve">д/с </t>
    </r>
    <r>
      <rPr>
        <sz val="12"/>
        <rFont val="Arial"/>
        <family val="2"/>
      </rPr>
      <t>16</t>
    </r>
  </si>
  <si>
    <r>
      <t xml:space="preserve">д/с </t>
    </r>
    <r>
      <rPr>
        <sz val="12"/>
        <rFont val="Arial"/>
        <family val="2"/>
      </rPr>
      <t>19</t>
    </r>
  </si>
  <si>
    <r>
      <t xml:space="preserve">д/с </t>
    </r>
    <r>
      <rPr>
        <sz val="12"/>
        <rFont val="Arial CYR"/>
        <family val="0"/>
      </rPr>
      <t>20</t>
    </r>
  </si>
  <si>
    <r>
      <t xml:space="preserve">д/с </t>
    </r>
    <r>
      <rPr>
        <sz val="12"/>
        <rFont val="Arial"/>
        <family val="2"/>
      </rPr>
      <t>36</t>
    </r>
  </si>
  <si>
    <r>
      <t xml:space="preserve">д/с </t>
    </r>
    <r>
      <rPr>
        <sz val="12"/>
        <rFont val="Arial"/>
        <family val="2"/>
      </rPr>
      <t>37</t>
    </r>
  </si>
  <si>
    <r>
      <t xml:space="preserve">д/с </t>
    </r>
    <r>
      <rPr>
        <sz val="12"/>
        <rFont val="Arial"/>
        <family val="2"/>
      </rPr>
      <t>43</t>
    </r>
  </si>
  <si>
    <r>
      <t xml:space="preserve">д/с </t>
    </r>
    <r>
      <rPr>
        <sz val="12"/>
        <rFont val="Arial"/>
        <family val="2"/>
      </rPr>
      <t>96</t>
    </r>
  </si>
  <si>
    <r>
      <t xml:space="preserve">д/с </t>
    </r>
    <r>
      <rPr>
        <sz val="12"/>
        <rFont val="Arial"/>
        <family val="2"/>
      </rPr>
      <t>97</t>
    </r>
  </si>
  <si>
    <r>
      <t xml:space="preserve">д/с </t>
    </r>
    <r>
      <rPr>
        <sz val="12"/>
        <rFont val="Arial"/>
        <family val="2"/>
      </rPr>
      <t>125</t>
    </r>
  </si>
  <si>
    <r>
      <t xml:space="preserve">д/с </t>
    </r>
    <r>
      <rPr>
        <sz val="12"/>
        <rFont val="Arial"/>
        <family val="2"/>
      </rPr>
      <t>203</t>
    </r>
  </si>
  <si>
    <r>
      <t xml:space="preserve">д/с </t>
    </r>
    <r>
      <rPr>
        <sz val="12"/>
        <rFont val="Arial"/>
        <family val="2"/>
      </rPr>
      <t>223</t>
    </r>
  </si>
  <si>
    <r>
      <t xml:space="preserve">д/с </t>
    </r>
    <r>
      <rPr>
        <sz val="12"/>
        <rFont val="Arial"/>
        <family val="2"/>
      </rPr>
      <t>239</t>
    </r>
  </si>
  <si>
    <r>
      <t xml:space="preserve">д/с </t>
    </r>
    <r>
      <rPr>
        <sz val="12"/>
        <rFont val="Arial"/>
        <family val="2"/>
      </rPr>
      <t>243</t>
    </r>
  </si>
  <si>
    <r>
      <t xml:space="preserve">д/с </t>
    </r>
    <r>
      <rPr>
        <sz val="12"/>
        <rFont val="Arial"/>
        <family val="2"/>
      </rPr>
      <t>245</t>
    </r>
  </si>
  <si>
    <r>
      <t xml:space="preserve">д/с </t>
    </r>
    <r>
      <rPr>
        <sz val="12"/>
        <rFont val="Arial"/>
        <family val="2"/>
      </rPr>
      <t>246</t>
    </r>
  </si>
  <si>
    <r>
      <t xml:space="preserve">д/с </t>
    </r>
    <r>
      <rPr>
        <sz val="12"/>
        <rFont val="Arial"/>
        <family val="2"/>
      </rPr>
      <t>259</t>
    </r>
  </si>
  <si>
    <t>ЗАВОДСКОЙ РАЙОН</t>
  </si>
  <si>
    <r>
      <t xml:space="preserve">д/с </t>
    </r>
    <r>
      <rPr>
        <sz val="12"/>
        <rFont val="Arial"/>
        <family val="2"/>
      </rPr>
      <t>59</t>
    </r>
  </si>
  <si>
    <r>
      <t xml:space="preserve">д/с </t>
    </r>
    <r>
      <rPr>
        <sz val="12"/>
        <rFont val="Arial"/>
        <family val="2"/>
      </rPr>
      <t>61</t>
    </r>
  </si>
  <si>
    <r>
      <t xml:space="preserve">д/с </t>
    </r>
    <r>
      <rPr>
        <sz val="12"/>
        <rFont val="Arial"/>
        <family val="2"/>
      </rPr>
      <t>63</t>
    </r>
  </si>
  <si>
    <r>
      <t xml:space="preserve">д/с </t>
    </r>
    <r>
      <rPr>
        <sz val="12"/>
        <rFont val="Arial"/>
        <family val="2"/>
      </rPr>
      <t>64</t>
    </r>
  </si>
  <si>
    <r>
      <t xml:space="preserve">д/с </t>
    </r>
    <r>
      <rPr>
        <sz val="12"/>
        <rFont val="Arial"/>
        <family val="2"/>
      </rPr>
      <t>76</t>
    </r>
  </si>
  <si>
    <r>
      <t xml:space="preserve">д/с </t>
    </r>
    <r>
      <rPr>
        <sz val="12"/>
        <rFont val="Arial"/>
        <family val="2"/>
      </rPr>
      <t>83</t>
    </r>
  </si>
  <si>
    <r>
      <t xml:space="preserve">д/с </t>
    </r>
    <r>
      <rPr>
        <sz val="12"/>
        <rFont val="Arial"/>
        <family val="2"/>
      </rPr>
      <t>91</t>
    </r>
  </si>
  <si>
    <r>
      <t xml:space="preserve">д/с </t>
    </r>
    <r>
      <rPr>
        <sz val="12"/>
        <rFont val="Arial"/>
        <family val="2"/>
      </rPr>
      <t>103</t>
    </r>
  </si>
  <si>
    <r>
      <t xml:space="preserve">д/с </t>
    </r>
    <r>
      <rPr>
        <sz val="12"/>
        <rFont val="Arial"/>
        <family val="2"/>
      </rPr>
      <t>117</t>
    </r>
  </si>
  <si>
    <r>
      <t xml:space="preserve">д/с </t>
    </r>
    <r>
      <rPr>
        <sz val="12"/>
        <rFont val="Arial"/>
        <family val="2"/>
      </rPr>
      <t>128</t>
    </r>
  </si>
  <si>
    <r>
      <t xml:space="preserve">д/с </t>
    </r>
    <r>
      <rPr>
        <sz val="12"/>
        <rFont val="Arial"/>
        <family val="2"/>
      </rPr>
      <t>147</t>
    </r>
  </si>
  <si>
    <r>
      <t xml:space="preserve">д/с </t>
    </r>
    <r>
      <rPr>
        <sz val="12"/>
        <rFont val="Arial"/>
        <family val="2"/>
      </rPr>
      <t>156</t>
    </r>
  </si>
  <si>
    <r>
      <t xml:space="preserve">д/с </t>
    </r>
    <r>
      <rPr>
        <sz val="12"/>
        <rFont val="Arial"/>
        <family val="2"/>
      </rPr>
      <t>157</t>
    </r>
  </si>
  <si>
    <r>
      <t xml:space="preserve">д/с </t>
    </r>
    <r>
      <rPr>
        <sz val="12"/>
        <rFont val="Arial"/>
        <family val="2"/>
      </rPr>
      <t>166</t>
    </r>
  </si>
  <si>
    <r>
      <t xml:space="preserve">д/с </t>
    </r>
    <r>
      <rPr>
        <sz val="12"/>
        <color indexed="8"/>
        <rFont val="Arial"/>
        <family val="2"/>
      </rPr>
      <t>168</t>
    </r>
  </si>
  <si>
    <r>
      <t xml:space="preserve">д/с </t>
    </r>
    <r>
      <rPr>
        <sz val="12"/>
        <rFont val="Arial"/>
        <family val="2"/>
      </rPr>
      <t>169</t>
    </r>
  </si>
  <si>
    <r>
      <t xml:space="preserve">д/с </t>
    </r>
    <r>
      <rPr>
        <sz val="12"/>
        <rFont val="Arial"/>
        <family val="2"/>
      </rPr>
      <t>173</t>
    </r>
  </si>
  <si>
    <r>
      <t xml:space="preserve">д/с </t>
    </r>
    <r>
      <rPr>
        <sz val="12"/>
        <rFont val="Arial"/>
        <family val="2"/>
      </rPr>
      <t>177</t>
    </r>
  </si>
  <si>
    <r>
      <t xml:space="preserve">д/с </t>
    </r>
    <r>
      <rPr>
        <sz val="12"/>
        <rFont val="Arial"/>
        <family val="2"/>
      </rPr>
      <t>184</t>
    </r>
  </si>
  <si>
    <r>
      <t xml:space="preserve">д/с </t>
    </r>
    <r>
      <rPr>
        <sz val="12"/>
        <rFont val="Arial"/>
        <family val="2"/>
      </rPr>
      <t>185</t>
    </r>
  </si>
  <si>
    <r>
      <t xml:space="preserve">д/с </t>
    </r>
    <r>
      <rPr>
        <sz val="12"/>
        <rFont val="Arial"/>
        <family val="2"/>
      </rPr>
      <t>193</t>
    </r>
  </si>
  <si>
    <r>
      <t xml:space="preserve">д/с </t>
    </r>
    <r>
      <rPr>
        <sz val="12"/>
        <rFont val="Arial"/>
        <family val="2"/>
      </rPr>
      <t>194</t>
    </r>
  </si>
  <si>
    <r>
      <t xml:space="preserve">д/с </t>
    </r>
    <r>
      <rPr>
        <sz val="12"/>
        <rFont val="Arial"/>
        <family val="2"/>
      </rPr>
      <t>195</t>
    </r>
  </si>
  <si>
    <r>
      <t xml:space="preserve">д/с </t>
    </r>
    <r>
      <rPr>
        <sz val="12"/>
        <rFont val="Arial"/>
        <family val="2"/>
      </rPr>
      <t>198</t>
    </r>
  </si>
  <si>
    <r>
      <t xml:space="preserve">д/с </t>
    </r>
    <r>
      <rPr>
        <sz val="12"/>
        <rFont val="Arial"/>
        <family val="2"/>
      </rPr>
      <t>204</t>
    </r>
  </si>
  <si>
    <r>
      <t xml:space="preserve">д/с </t>
    </r>
    <r>
      <rPr>
        <sz val="12"/>
        <rFont val="Arial"/>
        <family val="2"/>
      </rPr>
      <t>207</t>
    </r>
  </si>
  <si>
    <r>
      <t xml:space="preserve">д/с </t>
    </r>
    <r>
      <rPr>
        <sz val="12"/>
        <rFont val="Arial"/>
        <family val="2"/>
      </rPr>
      <t>217</t>
    </r>
  </si>
  <si>
    <r>
      <t xml:space="preserve">д/с </t>
    </r>
    <r>
      <rPr>
        <sz val="12"/>
        <rFont val="Arial"/>
        <family val="2"/>
      </rPr>
      <t>219</t>
    </r>
  </si>
  <si>
    <r>
      <t xml:space="preserve">д/с </t>
    </r>
    <r>
      <rPr>
        <sz val="12"/>
        <rFont val="Arial"/>
        <family val="2"/>
      </rPr>
      <t>221</t>
    </r>
  </si>
  <si>
    <r>
      <t xml:space="preserve">д/с </t>
    </r>
    <r>
      <rPr>
        <sz val="12"/>
        <rFont val="Arial"/>
        <family val="2"/>
      </rPr>
      <t>272</t>
    </r>
  </si>
  <si>
    <t>Дети с 1 года до 3 лет</t>
  </si>
  <si>
    <t>Дети с 3 года до 7 лет</t>
  </si>
  <si>
    <t>Кол-во детей (кроме санаторных)</t>
  </si>
  <si>
    <t>Кол-во детей (санаторные)</t>
  </si>
  <si>
    <r>
      <t xml:space="preserve">д/с </t>
    </r>
    <r>
      <rPr>
        <sz val="12"/>
        <rFont val="Arial CYR"/>
        <family val="0"/>
      </rPr>
      <t>124 авт.</t>
    </r>
  </si>
  <si>
    <r>
      <t xml:space="preserve">д/с </t>
    </r>
    <r>
      <rPr>
        <sz val="12"/>
        <rFont val="Arial"/>
        <family val="2"/>
      </rPr>
      <t>165 авт.</t>
    </r>
  </si>
  <si>
    <r>
      <t xml:space="preserve">д/с </t>
    </r>
    <r>
      <rPr>
        <sz val="12"/>
        <rFont val="Arial"/>
        <family val="2"/>
      </rPr>
      <t>175 авт.</t>
    </r>
  </si>
  <si>
    <r>
      <t xml:space="preserve">д/с </t>
    </r>
    <r>
      <rPr>
        <sz val="12"/>
        <rFont val="Arial"/>
        <family val="2"/>
      </rPr>
      <t>210 авт.</t>
    </r>
  </si>
  <si>
    <r>
      <t xml:space="preserve">д/с </t>
    </r>
    <r>
      <rPr>
        <sz val="12"/>
        <rFont val="Arial CYR"/>
        <family val="0"/>
      </rPr>
      <t>65 авт.</t>
    </r>
  </si>
  <si>
    <t>ОРДЖОНИКИДЗЕВСКИЙ Р-Н</t>
  </si>
  <si>
    <t>Всего</t>
  </si>
  <si>
    <t> № п/п</t>
  </si>
  <si>
    <t>Кол-во детей всего (октябрь 2017г.)</t>
  </si>
  <si>
    <t xml:space="preserve">в том числе льготников  </t>
  </si>
  <si>
    <t>всего</t>
  </si>
  <si>
    <t>Сумма родительской платы в месяц всего, руб.                                               (посещаемость 100%)</t>
  </si>
  <si>
    <r>
      <t>Ожидаемые доходы от родительской платы в год на питание, руб.</t>
    </r>
    <r>
      <rPr>
        <sz val="10"/>
        <rFont val="Arial Cyr"/>
        <family val="0"/>
      </rPr>
      <t xml:space="preserve"> (средняя посещаемость за год 68%)  гр.10*12мес.*68%*85%</t>
    </r>
  </si>
  <si>
    <r>
      <t>100% оплата</t>
    </r>
    <r>
      <rPr>
        <sz val="10"/>
        <rFont val="Arial Cyr"/>
        <family val="0"/>
      </rPr>
      <t xml:space="preserve"> (гр.3-гр.4-гр.5-гр.6)*2442руб/2220 руб.</t>
    </r>
  </si>
  <si>
    <r>
      <t>50% оплата</t>
    </r>
    <r>
      <rPr>
        <sz val="10"/>
        <rFont val="Arial Cyr"/>
        <family val="0"/>
      </rPr>
      <t xml:space="preserve"> (гр.5*1221руб./1110 руб.)</t>
    </r>
  </si>
  <si>
    <r>
      <t>70% оплата</t>
    </r>
    <r>
      <rPr>
        <sz val="10"/>
        <rFont val="Arial Cyr"/>
        <family val="0"/>
      </rPr>
      <t xml:space="preserve"> (гр.6*1709,4 руб./1554 руб.)</t>
    </r>
  </si>
  <si>
    <t>ПРИЛОЖЕНИЕ №1</t>
  </si>
  <si>
    <t>Оплата за питание сотрудников (фактически за 2016 год)</t>
  </si>
  <si>
    <t>Ожидаемые доходы от родительской платы и питания сотрудников в год на питание, руб. (кол. 11+ кол. 12)</t>
  </si>
  <si>
    <t>Расчет родительской платы и питания сотрудников на 2018 год</t>
  </si>
  <si>
    <t> Дошкольные образовательные учреждения (бюджетные и автономные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</si>
</sst>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\ _р_._-;\-* #,##0.0\ _р_._-;_-* &quot;-&quot;??\ _р_._-;_-@_-"/>
    <numFmt numFmtId="177" formatCode="_-* #,##0\ _р_._-;\-* #,##0\ _р_._-;_-* &quot;-&quot;??\ _р_._-;_-@_-"/>
    <numFmt numFmtId="178" formatCode="#,##0.0"/>
  </numFmts>
  <fonts count="14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2"/>
      <color indexed="8"/>
      <name val="Arial"/>
      <family val="2"/>
    </font>
    <font>
      <b/>
      <sz val="10"/>
      <name val="Arial Cyr"/>
      <family val="0"/>
    </font>
    <font>
      <sz val="8"/>
      <name val="Tahoma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wrapText="1"/>
    </xf>
    <xf numFmtId="0" fontId="10" fillId="0" borderId="0" xfId="0" applyFont="1" applyAlignment="1">
      <alignment/>
    </xf>
    <xf numFmtId="9" fontId="0" fillId="0" borderId="2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 vertical="top" wrapText="1"/>
    </xf>
    <xf numFmtId="177" fontId="0" fillId="0" borderId="0" xfId="18" applyNumberFormat="1" applyFill="1" applyAlignment="1">
      <alignment/>
    </xf>
    <xf numFmtId="0" fontId="0" fillId="0" borderId="1" xfId="0" applyFont="1" applyBorder="1" applyAlignment="1">
      <alignment horizontal="center" wrapText="1"/>
    </xf>
    <xf numFmtId="9" fontId="10" fillId="0" borderId="2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171" fontId="0" fillId="0" borderId="1" xfId="18" applyBorder="1" applyAlignment="1">
      <alignment/>
    </xf>
    <xf numFmtId="43" fontId="0" fillId="0" borderId="1" xfId="0" applyNumberFormat="1" applyBorder="1" applyAlignment="1">
      <alignment/>
    </xf>
    <xf numFmtId="171" fontId="0" fillId="0" borderId="1" xfId="18" applyFill="1" applyBorder="1" applyAlignment="1">
      <alignment/>
    </xf>
    <xf numFmtId="0" fontId="1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3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Q164"/>
  <sheetViews>
    <sheetView tabSelected="1" zoomScale="130" zoomScaleNormal="13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3" sqref="G3:G4"/>
    </sheetView>
  </sheetViews>
  <sheetFormatPr defaultColWidth="9.00390625" defaultRowHeight="12.75"/>
  <cols>
    <col min="1" max="1" width="4.00390625" style="0" customWidth="1"/>
    <col min="2" max="2" width="20.00390625" style="0" customWidth="1"/>
    <col min="3" max="3" width="11.00390625" style="0" hidden="1" customWidth="1"/>
    <col min="4" max="4" width="10.00390625" style="0" hidden="1" customWidth="1"/>
    <col min="5" max="5" width="8.75390625" style="0" hidden="1" customWidth="1"/>
    <col min="6" max="6" width="0.12890625" style="0" hidden="1" customWidth="1"/>
    <col min="7" max="7" width="9.00390625" style="0" customWidth="1"/>
    <col min="11" max="11" width="12.625" style="0" customWidth="1"/>
    <col min="12" max="12" width="9.875" style="0" customWidth="1"/>
    <col min="13" max="13" width="11.25390625" style="0" customWidth="1"/>
    <col min="14" max="14" width="10.625" style="0" bestFit="1" customWidth="1"/>
    <col min="15" max="15" width="15.375" style="0" customWidth="1"/>
    <col min="16" max="16" width="13.125" style="0" customWidth="1"/>
    <col min="17" max="17" width="14.375" style="0" customWidth="1"/>
    <col min="18" max="18" width="14.875" style="0" bestFit="1" customWidth="1"/>
    <col min="19" max="19" width="15.875" style="0" bestFit="1" customWidth="1"/>
    <col min="20" max="20" width="24.00390625" style="0" bestFit="1" customWidth="1"/>
    <col min="21" max="21" width="20.125" style="0" bestFit="1" customWidth="1"/>
    <col min="22" max="22" width="16.75390625" style="0" bestFit="1" customWidth="1"/>
  </cols>
  <sheetData>
    <row r="1" spans="8:16" ht="12.75">
      <c r="H1" s="16" t="s">
        <v>172</v>
      </c>
      <c r="O1" s="16"/>
      <c r="P1" t="s">
        <v>169</v>
      </c>
    </row>
    <row r="2" ht="33.75" customHeight="1"/>
    <row r="3" spans="1:17" ht="63.75" customHeight="1">
      <c r="A3" s="44" t="s">
        <v>160</v>
      </c>
      <c r="B3" s="42" t="s">
        <v>173</v>
      </c>
      <c r="C3" s="38" t="s">
        <v>151</v>
      </c>
      <c r="D3" s="38"/>
      <c r="E3" s="38" t="s">
        <v>152</v>
      </c>
      <c r="F3" s="38"/>
      <c r="G3" s="45" t="s">
        <v>161</v>
      </c>
      <c r="H3" s="38" t="s">
        <v>162</v>
      </c>
      <c r="I3" s="38"/>
      <c r="J3" s="38"/>
      <c r="K3" s="35" t="s">
        <v>164</v>
      </c>
      <c r="L3" s="36"/>
      <c r="M3" s="36"/>
      <c r="N3" s="37"/>
      <c r="O3" s="33" t="s">
        <v>165</v>
      </c>
      <c r="P3" s="33" t="s">
        <v>170</v>
      </c>
      <c r="Q3" s="33" t="s">
        <v>171</v>
      </c>
    </row>
    <row r="4" spans="1:17" ht="64.5" customHeight="1">
      <c r="A4" s="44"/>
      <c r="B4" s="43"/>
      <c r="C4" s="23" t="s">
        <v>149</v>
      </c>
      <c r="D4" s="23" t="s">
        <v>150</v>
      </c>
      <c r="E4" s="23" t="s">
        <v>149</v>
      </c>
      <c r="F4" s="23" t="s">
        <v>150</v>
      </c>
      <c r="G4" s="45"/>
      <c r="H4" s="17">
        <v>1</v>
      </c>
      <c r="I4" s="17">
        <v>0.5</v>
      </c>
      <c r="J4" s="17">
        <v>0.3</v>
      </c>
      <c r="K4" s="26" t="s">
        <v>166</v>
      </c>
      <c r="L4" s="26" t="s">
        <v>167</v>
      </c>
      <c r="M4" s="26" t="s">
        <v>168</v>
      </c>
      <c r="N4" s="17" t="s">
        <v>163</v>
      </c>
      <c r="O4" s="34"/>
      <c r="P4" s="34"/>
      <c r="Q4" s="34"/>
    </row>
    <row r="5" spans="1:17" ht="12.75">
      <c r="A5" s="25">
        <v>1</v>
      </c>
      <c r="B5" s="3">
        <v>2</v>
      </c>
      <c r="C5" s="2">
        <v>3</v>
      </c>
      <c r="D5" s="2">
        <v>4</v>
      </c>
      <c r="E5" s="2">
        <v>5</v>
      </c>
      <c r="F5" s="2">
        <v>6</v>
      </c>
      <c r="G5" s="23">
        <v>3</v>
      </c>
      <c r="H5" s="23">
        <v>4</v>
      </c>
      <c r="I5" s="23">
        <v>5</v>
      </c>
      <c r="J5" s="23">
        <v>6</v>
      </c>
      <c r="K5" s="23">
        <v>7</v>
      </c>
      <c r="L5" s="23">
        <v>8</v>
      </c>
      <c r="M5" s="23">
        <v>9</v>
      </c>
      <c r="N5" s="23">
        <v>10</v>
      </c>
      <c r="O5" s="23">
        <v>11</v>
      </c>
      <c r="P5" s="28">
        <v>12</v>
      </c>
      <c r="Q5" s="29">
        <v>13</v>
      </c>
    </row>
    <row r="6" spans="1:17" ht="12.75">
      <c r="A6" s="40" t="s">
        <v>0</v>
      </c>
      <c r="B6" s="41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7"/>
      <c r="Q6" s="27"/>
    </row>
    <row r="7" spans="1:17" ht="15">
      <c r="A7" s="5">
        <v>1</v>
      </c>
      <c r="B7" s="6" t="s">
        <v>1</v>
      </c>
      <c r="C7" s="1">
        <v>23</v>
      </c>
      <c r="D7" s="1">
        <v>134</v>
      </c>
      <c r="E7" s="1"/>
      <c r="F7" s="1"/>
      <c r="G7" s="1">
        <f>SUM(C7:F7)</f>
        <v>157</v>
      </c>
      <c r="H7" s="1">
        <v>13</v>
      </c>
      <c r="I7" s="1">
        <v>10</v>
      </c>
      <c r="J7" s="1">
        <v>14</v>
      </c>
      <c r="K7" s="1">
        <f>(G7-H7-I7-J7)*2442</f>
        <v>293040</v>
      </c>
      <c r="L7" s="1">
        <f>I7*1221</f>
        <v>12210</v>
      </c>
      <c r="M7" s="1">
        <f>J7*1709.4</f>
        <v>23931.600000000002</v>
      </c>
      <c r="N7" s="1">
        <f>SUM(K7:M7)</f>
        <v>329181.6</v>
      </c>
      <c r="O7" s="7">
        <f>N7*12*0.68*0.85</f>
        <v>2283203.5776</v>
      </c>
      <c r="P7" s="30">
        <v>172065.89</v>
      </c>
      <c r="Q7" s="31">
        <f>O7+P7</f>
        <v>2455269.4676</v>
      </c>
    </row>
    <row r="8" spans="1:17" ht="15">
      <c r="A8" s="5">
        <v>2</v>
      </c>
      <c r="B8" s="3" t="s">
        <v>2</v>
      </c>
      <c r="C8" s="8">
        <v>50</v>
      </c>
      <c r="D8" s="8">
        <v>222</v>
      </c>
      <c r="E8" s="8"/>
      <c r="F8" s="8"/>
      <c r="G8" s="1">
        <f aca="true" t="shared" si="0" ref="G8:G64">SUM(C8:F8)</f>
        <v>272</v>
      </c>
      <c r="H8" s="1">
        <v>5</v>
      </c>
      <c r="I8" s="1">
        <v>14</v>
      </c>
      <c r="J8" s="1">
        <v>11</v>
      </c>
      <c r="K8" s="1">
        <f aca="true" t="shared" si="1" ref="K8:K64">(G8-H8-I8-J8)*2442</f>
        <v>590964</v>
      </c>
      <c r="L8" s="1">
        <f aca="true" t="shared" si="2" ref="L8:L64">I8*1221</f>
        <v>17094</v>
      </c>
      <c r="M8" s="1">
        <f aca="true" t="shared" si="3" ref="M8:M64">J8*1709.4</f>
        <v>18803.4</v>
      </c>
      <c r="N8" s="1">
        <f aca="true" t="shared" si="4" ref="N8:N64">SUM(K8:M8)</f>
        <v>626861.4</v>
      </c>
      <c r="O8" s="7">
        <f aca="true" t="shared" si="5" ref="O8:O64">N8*12*0.68*0.85</f>
        <v>4347910.670400001</v>
      </c>
      <c r="P8" s="30">
        <v>82836.85</v>
      </c>
      <c r="Q8" s="31">
        <f aca="true" t="shared" si="6" ref="Q8:Q71">O8+P8</f>
        <v>4430747.520400001</v>
      </c>
    </row>
    <row r="9" spans="1:17" ht="15">
      <c r="A9" s="5">
        <v>3</v>
      </c>
      <c r="B9" s="3" t="s">
        <v>3</v>
      </c>
      <c r="C9" s="8">
        <v>47</v>
      </c>
      <c r="D9" s="8">
        <v>286</v>
      </c>
      <c r="E9" s="8"/>
      <c r="F9" s="8"/>
      <c r="G9" s="1">
        <f t="shared" si="0"/>
        <v>333</v>
      </c>
      <c r="H9" s="1">
        <v>3</v>
      </c>
      <c r="I9" s="1">
        <v>21</v>
      </c>
      <c r="J9" s="1">
        <v>10</v>
      </c>
      <c r="K9" s="1">
        <f t="shared" si="1"/>
        <v>730158</v>
      </c>
      <c r="L9" s="1">
        <f t="shared" si="2"/>
        <v>25641</v>
      </c>
      <c r="M9" s="1">
        <f t="shared" si="3"/>
        <v>17094</v>
      </c>
      <c r="N9" s="1">
        <f t="shared" si="4"/>
        <v>772893</v>
      </c>
      <c r="O9" s="7">
        <f t="shared" si="5"/>
        <v>5360785.848</v>
      </c>
      <c r="P9" s="30">
        <v>253261.5</v>
      </c>
      <c r="Q9" s="31">
        <f t="shared" si="6"/>
        <v>5614047.348</v>
      </c>
    </row>
    <row r="10" spans="1:17" s="22" customFormat="1" ht="15">
      <c r="A10" s="5">
        <v>4</v>
      </c>
      <c r="B10" s="20" t="s">
        <v>4</v>
      </c>
      <c r="C10" s="18">
        <v>21</v>
      </c>
      <c r="D10" s="18">
        <v>138</v>
      </c>
      <c r="E10" s="18"/>
      <c r="F10" s="18"/>
      <c r="G10" s="1">
        <f t="shared" si="0"/>
        <v>159</v>
      </c>
      <c r="H10" s="21">
        <v>0</v>
      </c>
      <c r="I10" s="21">
        <v>6</v>
      </c>
      <c r="J10" s="21">
        <v>10</v>
      </c>
      <c r="K10" s="1">
        <f t="shared" si="1"/>
        <v>349206</v>
      </c>
      <c r="L10" s="1">
        <f t="shared" si="2"/>
        <v>7326</v>
      </c>
      <c r="M10" s="1">
        <f t="shared" si="3"/>
        <v>17094</v>
      </c>
      <c r="N10" s="1">
        <f t="shared" si="4"/>
        <v>373626</v>
      </c>
      <c r="O10" s="7">
        <f t="shared" si="5"/>
        <v>2591469.936</v>
      </c>
      <c r="P10" s="32">
        <v>96314.64</v>
      </c>
      <c r="Q10" s="31">
        <f t="shared" si="6"/>
        <v>2687784.5760000004</v>
      </c>
    </row>
    <row r="11" spans="1:17" ht="15">
      <c r="A11" s="5">
        <v>5</v>
      </c>
      <c r="B11" s="3" t="s">
        <v>5</v>
      </c>
      <c r="C11" s="8">
        <v>50</v>
      </c>
      <c r="D11" s="8">
        <v>103</v>
      </c>
      <c r="E11" s="8"/>
      <c r="F11" s="8"/>
      <c r="G11" s="1">
        <f t="shared" si="0"/>
        <v>153</v>
      </c>
      <c r="H11" s="1">
        <v>2</v>
      </c>
      <c r="I11" s="1">
        <v>2</v>
      </c>
      <c r="J11" s="1">
        <v>4</v>
      </c>
      <c r="K11" s="1">
        <f t="shared" si="1"/>
        <v>354090</v>
      </c>
      <c r="L11" s="1">
        <f t="shared" si="2"/>
        <v>2442</v>
      </c>
      <c r="M11" s="1">
        <f t="shared" si="3"/>
        <v>6837.6</v>
      </c>
      <c r="N11" s="1">
        <f t="shared" si="4"/>
        <v>363369.6</v>
      </c>
      <c r="O11" s="7">
        <f t="shared" si="5"/>
        <v>2520331.5456</v>
      </c>
      <c r="P11" s="30">
        <v>47505.24</v>
      </c>
      <c r="Q11" s="31">
        <f t="shared" si="6"/>
        <v>2567836.7856</v>
      </c>
    </row>
    <row r="12" spans="1:17" ht="15">
      <c r="A12" s="5">
        <v>6</v>
      </c>
      <c r="B12" s="3" t="s">
        <v>6</v>
      </c>
      <c r="C12" s="8">
        <v>51</v>
      </c>
      <c r="D12" s="8">
        <v>108</v>
      </c>
      <c r="E12" s="8"/>
      <c r="F12" s="8"/>
      <c r="G12" s="1">
        <f t="shared" si="0"/>
        <v>159</v>
      </c>
      <c r="H12" s="1">
        <v>0</v>
      </c>
      <c r="I12" s="1">
        <v>12</v>
      </c>
      <c r="J12" s="1">
        <v>4</v>
      </c>
      <c r="K12" s="1">
        <f t="shared" si="1"/>
        <v>349206</v>
      </c>
      <c r="L12" s="1">
        <f t="shared" si="2"/>
        <v>14652</v>
      </c>
      <c r="M12" s="1">
        <f t="shared" si="3"/>
        <v>6837.6</v>
      </c>
      <c r="N12" s="1">
        <f t="shared" si="4"/>
        <v>370695.6</v>
      </c>
      <c r="O12" s="7">
        <f t="shared" si="5"/>
        <v>2571144.6816</v>
      </c>
      <c r="P12" s="30">
        <v>46176.09</v>
      </c>
      <c r="Q12" s="31">
        <f t="shared" si="6"/>
        <v>2617320.7715999996</v>
      </c>
    </row>
    <row r="13" spans="1:17" ht="15">
      <c r="A13" s="5">
        <v>7</v>
      </c>
      <c r="B13" s="3" t="s">
        <v>7</v>
      </c>
      <c r="C13" s="8">
        <v>99</v>
      </c>
      <c r="D13" s="8">
        <v>169</v>
      </c>
      <c r="E13" s="8"/>
      <c r="F13" s="8"/>
      <c r="G13" s="1">
        <f t="shared" si="0"/>
        <v>268</v>
      </c>
      <c r="H13" s="1">
        <v>1</v>
      </c>
      <c r="I13" s="1">
        <v>23</v>
      </c>
      <c r="J13" s="1">
        <v>14</v>
      </c>
      <c r="K13" s="1">
        <f t="shared" si="1"/>
        <v>561660</v>
      </c>
      <c r="L13" s="1">
        <f t="shared" si="2"/>
        <v>28083</v>
      </c>
      <c r="M13" s="1">
        <f t="shared" si="3"/>
        <v>23931.600000000002</v>
      </c>
      <c r="N13" s="1">
        <f t="shared" si="4"/>
        <v>613674.6</v>
      </c>
      <c r="O13" s="7">
        <f t="shared" si="5"/>
        <v>4256447.025599999</v>
      </c>
      <c r="P13" s="30">
        <v>147443.07</v>
      </c>
      <c r="Q13" s="31">
        <f t="shared" si="6"/>
        <v>4403890.0956</v>
      </c>
    </row>
    <row r="14" spans="1:17" ht="15">
      <c r="A14" s="5">
        <v>8</v>
      </c>
      <c r="B14" s="3" t="s">
        <v>8</v>
      </c>
      <c r="C14" s="8">
        <v>40</v>
      </c>
      <c r="D14" s="8">
        <v>152</v>
      </c>
      <c r="E14" s="8"/>
      <c r="F14" s="8"/>
      <c r="G14" s="1">
        <f t="shared" si="0"/>
        <v>192</v>
      </c>
      <c r="H14" s="1">
        <v>4</v>
      </c>
      <c r="I14" s="1">
        <v>4</v>
      </c>
      <c r="J14" s="1">
        <v>10</v>
      </c>
      <c r="K14" s="1">
        <f t="shared" si="1"/>
        <v>424908</v>
      </c>
      <c r="L14" s="1">
        <f t="shared" si="2"/>
        <v>4884</v>
      </c>
      <c r="M14" s="1">
        <f t="shared" si="3"/>
        <v>17094</v>
      </c>
      <c r="N14" s="1">
        <f t="shared" si="4"/>
        <v>446886</v>
      </c>
      <c r="O14" s="7">
        <f t="shared" si="5"/>
        <v>3099601.296</v>
      </c>
      <c r="P14" s="30">
        <v>143090.64</v>
      </c>
      <c r="Q14" s="31">
        <f t="shared" si="6"/>
        <v>3242691.936</v>
      </c>
    </row>
    <row r="15" spans="1:17" ht="15">
      <c r="A15" s="5">
        <v>9</v>
      </c>
      <c r="B15" s="3" t="s">
        <v>9</v>
      </c>
      <c r="C15" s="8"/>
      <c r="D15" s="8">
        <v>150</v>
      </c>
      <c r="E15" s="8">
        <v>22</v>
      </c>
      <c r="F15" s="8">
        <v>89</v>
      </c>
      <c r="G15" s="1">
        <f t="shared" si="0"/>
        <v>261</v>
      </c>
      <c r="H15" s="1">
        <v>88</v>
      </c>
      <c r="I15" s="1">
        <v>12</v>
      </c>
      <c r="J15" s="1">
        <v>10</v>
      </c>
      <c r="K15" s="1">
        <f t="shared" si="1"/>
        <v>368742</v>
      </c>
      <c r="L15" s="1">
        <f t="shared" si="2"/>
        <v>14652</v>
      </c>
      <c r="M15" s="1">
        <f t="shared" si="3"/>
        <v>17094</v>
      </c>
      <c r="N15" s="1">
        <f t="shared" si="4"/>
        <v>400488</v>
      </c>
      <c r="O15" s="7">
        <f t="shared" si="5"/>
        <v>2777784.768</v>
      </c>
      <c r="P15" s="30">
        <v>192812.5</v>
      </c>
      <c r="Q15" s="31">
        <f t="shared" si="6"/>
        <v>2970597.268</v>
      </c>
    </row>
    <row r="16" spans="1:17" ht="15">
      <c r="A16" s="5">
        <v>10</v>
      </c>
      <c r="B16" s="9" t="s">
        <v>10</v>
      </c>
      <c r="C16" s="8">
        <v>40</v>
      </c>
      <c r="D16" s="8">
        <v>225</v>
      </c>
      <c r="E16" s="10"/>
      <c r="F16" s="10"/>
      <c r="G16" s="1">
        <f t="shared" si="0"/>
        <v>265</v>
      </c>
      <c r="H16" s="1">
        <v>8</v>
      </c>
      <c r="I16" s="1">
        <v>13</v>
      </c>
      <c r="J16" s="1">
        <v>10</v>
      </c>
      <c r="K16" s="1">
        <f t="shared" si="1"/>
        <v>571428</v>
      </c>
      <c r="L16" s="1">
        <f t="shared" si="2"/>
        <v>15873</v>
      </c>
      <c r="M16" s="1">
        <f t="shared" si="3"/>
        <v>17094</v>
      </c>
      <c r="N16" s="1">
        <f t="shared" si="4"/>
        <v>604395</v>
      </c>
      <c r="O16" s="7">
        <f t="shared" si="5"/>
        <v>4192083.72</v>
      </c>
      <c r="P16" s="30">
        <v>205527.24</v>
      </c>
      <c r="Q16" s="31">
        <f t="shared" si="6"/>
        <v>4397610.96</v>
      </c>
    </row>
    <row r="17" spans="1:17" ht="15">
      <c r="A17" s="5">
        <v>11</v>
      </c>
      <c r="B17" s="3" t="s">
        <v>11</v>
      </c>
      <c r="C17" s="8">
        <v>72</v>
      </c>
      <c r="D17" s="8">
        <v>200</v>
      </c>
      <c r="E17" s="8"/>
      <c r="F17" s="8"/>
      <c r="G17" s="1">
        <f t="shared" si="0"/>
        <v>272</v>
      </c>
      <c r="H17" s="8">
        <v>2</v>
      </c>
      <c r="I17" s="8">
        <v>14</v>
      </c>
      <c r="J17" s="8">
        <v>2</v>
      </c>
      <c r="K17" s="1">
        <f t="shared" si="1"/>
        <v>620268</v>
      </c>
      <c r="L17" s="1">
        <f t="shared" si="2"/>
        <v>17094</v>
      </c>
      <c r="M17" s="1">
        <f t="shared" si="3"/>
        <v>3418.8</v>
      </c>
      <c r="N17" s="1">
        <f t="shared" si="4"/>
        <v>640780.8</v>
      </c>
      <c r="O17" s="7">
        <f t="shared" si="5"/>
        <v>4444455.6288</v>
      </c>
      <c r="P17" s="30">
        <v>195680.7</v>
      </c>
      <c r="Q17" s="31">
        <f t="shared" si="6"/>
        <v>4640136.3288</v>
      </c>
    </row>
    <row r="18" spans="1:17" ht="15">
      <c r="A18" s="5">
        <v>12</v>
      </c>
      <c r="B18" s="3" t="s">
        <v>12</v>
      </c>
      <c r="C18" s="8">
        <v>22</v>
      </c>
      <c r="D18" s="8">
        <v>183</v>
      </c>
      <c r="E18" s="8">
        <v>17</v>
      </c>
      <c r="F18" s="8">
        <v>41</v>
      </c>
      <c r="G18" s="1">
        <f t="shared" si="0"/>
        <v>263</v>
      </c>
      <c r="H18" s="8">
        <v>67</v>
      </c>
      <c r="I18" s="8">
        <v>15</v>
      </c>
      <c r="J18" s="8">
        <v>14</v>
      </c>
      <c r="K18" s="1">
        <f t="shared" si="1"/>
        <v>407814</v>
      </c>
      <c r="L18" s="1">
        <f t="shared" si="2"/>
        <v>18315</v>
      </c>
      <c r="M18" s="1">
        <f t="shared" si="3"/>
        <v>23931.600000000002</v>
      </c>
      <c r="N18" s="1">
        <f t="shared" si="4"/>
        <v>450060.6</v>
      </c>
      <c r="O18" s="7">
        <f t="shared" si="5"/>
        <v>3121620.3216</v>
      </c>
      <c r="P18" s="30">
        <v>50796.52</v>
      </c>
      <c r="Q18" s="31">
        <f t="shared" si="6"/>
        <v>3172416.8416</v>
      </c>
    </row>
    <row r="19" spans="1:17" ht="15">
      <c r="A19" s="5">
        <v>13</v>
      </c>
      <c r="B19" s="3" t="s">
        <v>13</v>
      </c>
      <c r="C19" s="8">
        <v>49</v>
      </c>
      <c r="D19" s="8">
        <v>233</v>
      </c>
      <c r="E19" s="8"/>
      <c r="F19" s="8"/>
      <c r="G19" s="1">
        <f t="shared" si="0"/>
        <v>282</v>
      </c>
      <c r="H19" s="8">
        <v>3</v>
      </c>
      <c r="I19" s="8">
        <v>22</v>
      </c>
      <c r="J19" s="8">
        <v>7</v>
      </c>
      <c r="K19" s="1">
        <f t="shared" si="1"/>
        <v>610500</v>
      </c>
      <c r="L19" s="1">
        <f t="shared" si="2"/>
        <v>26862</v>
      </c>
      <c r="M19" s="1">
        <f t="shared" si="3"/>
        <v>11965.800000000001</v>
      </c>
      <c r="N19" s="1">
        <f t="shared" si="4"/>
        <v>649327.8</v>
      </c>
      <c r="O19" s="7">
        <f t="shared" si="5"/>
        <v>4503737.620800001</v>
      </c>
      <c r="P19" s="30">
        <v>107313.16</v>
      </c>
      <c r="Q19" s="31">
        <f t="shared" si="6"/>
        <v>4611050.780800001</v>
      </c>
    </row>
    <row r="20" spans="1:17" ht="15">
      <c r="A20" s="5">
        <v>14</v>
      </c>
      <c r="B20" s="3" t="s">
        <v>14</v>
      </c>
      <c r="C20" s="8">
        <v>42</v>
      </c>
      <c r="D20" s="8">
        <v>232</v>
      </c>
      <c r="E20" s="8"/>
      <c r="F20" s="8"/>
      <c r="G20" s="1">
        <f t="shared" si="0"/>
        <v>274</v>
      </c>
      <c r="H20" s="8">
        <v>2</v>
      </c>
      <c r="I20" s="8">
        <v>13</v>
      </c>
      <c r="J20" s="8">
        <v>7</v>
      </c>
      <c r="K20" s="1">
        <f t="shared" si="1"/>
        <v>615384</v>
      </c>
      <c r="L20" s="1">
        <f t="shared" si="2"/>
        <v>15873</v>
      </c>
      <c r="M20" s="1">
        <f t="shared" si="3"/>
        <v>11965.800000000001</v>
      </c>
      <c r="N20" s="1">
        <f t="shared" si="4"/>
        <v>643222.8</v>
      </c>
      <c r="O20" s="7">
        <f t="shared" si="5"/>
        <v>4461393.3408</v>
      </c>
      <c r="P20" s="30">
        <v>168837.78</v>
      </c>
      <c r="Q20" s="31">
        <f t="shared" si="6"/>
        <v>4630231.120800001</v>
      </c>
    </row>
    <row r="21" spans="1:17" ht="15">
      <c r="A21" s="5">
        <v>15</v>
      </c>
      <c r="B21" s="3" t="s">
        <v>15</v>
      </c>
      <c r="C21" s="8">
        <v>47</v>
      </c>
      <c r="D21" s="8">
        <v>234</v>
      </c>
      <c r="E21" s="8"/>
      <c r="F21" s="8"/>
      <c r="G21" s="1">
        <f t="shared" si="0"/>
        <v>281</v>
      </c>
      <c r="H21" s="8">
        <v>4</v>
      </c>
      <c r="I21" s="8">
        <v>19</v>
      </c>
      <c r="J21" s="8">
        <v>12</v>
      </c>
      <c r="K21" s="1">
        <f t="shared" si="1"/>
        <v>600732</v>
      </c>
      <c r="L21" s="1">
        <f t="shared" si="2"/>
        <v>23199</v>
      </c>
      <c r="M21" s="1">
        <f t="shared" si="3"/>
        <v>20512.800000000003</v>
      </c>
      <c r="N21" s="1">
        <f t="shared" si="4"/>
        <v>644443.8</v>
      </c>
      <c r="O21" s="7">
        <f t="shared" si="5"/>
        <v>4469862.196800001</v>
      </c>
      <c r="P21" s="30">
        <v>172267.84</v>
      </c>
      <c r="Q21" s="31">
        <f t="shared" si="6"/>
        <v>4642130.036800001</v>
      </c>
    </row>
    <row r="22" spans="1:17" ht="15">
      <c r="A22" s="5">
        <v>16</v>
      </c>
      <c r="B22" s="3" t="s">
        <v>16</v>
      </c>
      <c r="C22" s="8">
        <v>45</v>
      </c>
      <c r="D22" s="8">
        <v>228</v>
      </c>
      <c r="E22" s="8"/>
      <c r="F22" s="8"/>
      <c r="G22" s="1">
        <f t="shared" si="0"/>
        <v>273</v>
      </c>
      <c r="H22" s="8">
        <v>6</v>
      </c>
      <c r="I22" s="8">
        <v>15</v>
      </c>
      <c r="J22" s="8">
        <v>6</v>
      </c>
      <c r="K22" s="1">
        <f t="shared" si="1"/>
        <v>600732</v>
      </c>
      <c r="L22" s="1">
        <f t="shared" si="2"/>
        <v>18315</v>
      </c>
      <c r="M22" s="1">
        <f t="shared" si="3"/>
        <v>10256.400000000001</v>
      </c>
      <c r="N22" s="1">
        <f t="shared" si="4"/>
        <v>629303.4</v>
      </c>
      <c r="O22" s="7">
        <f t="shared" si="5"/>
        <v>4364848.3824000005</v>
      </c>
      <c r="P22" s="30">
        <v>165708.86</v>
      </c>
      <c r="Q22" s="31">
        <f t="shared" si="6"/>
        <v>4530557.242400001</v>
      </c>
    </row>
    <row r="23" spans="1:17" ht="15">
      <c r="A23" s="5">
        <v>17</v>
      </c>
      <c r="B23" s="3" t="s">
        <v>17</v>
      </c>
      <c r="C23" s="8">
        <v>48</v>
      </c>
      <c r="D23" s="8">
        <v>235</v>
      </c>
      <c r="E23" s="8"/>
      <c r="F23" s="8"/>
      <c r="G23" s="1">
        <f t="shared" si="0"/>
        <v>283</v>
      </c>
      <c r="H23" s="8">
        <v>2</v>
      </c>
      <c r="I23" s="8">
        <v>17</v>
      </c>
      <c r="J23" s="8">
        <v>14</v>
      </c>
      <c r="K23" s="1">
        <f t="shared" si="1"/>
        <v>610500</v>
      </c>
      <c r="L23" s="1">
        <f t="shared" si="2"/>
        <v>20757</v>
      </c>
      <c r="M23" s="1">
        <f t="shared" si="3"/>
        <v>23931.600000000002</v>
      </c>
      <c r="N23" s="1">
        <f t="shared" si="4"/>
        <v>655188.6</v>
      </c>
      <c r="O23" s="7">
        <f t="shared" si="5"/>
        <v>4544388.1296</v>
      </c>
      <c r="P23" s="30">
        <v>200451.97</v>
      </c>
      <c r="Q23" s="31">
        <f t="shared" si="6"/>
        <v>4744840.099599999</v>
      </c>
    </row>
    <row r="24" spans="1:17" ht="15">
      <c r="A24" s="5">
        <v>18</v>
      </c>
      <c r="B24" s="3" t="s">
        <v>18</v>
      </c>
      <c r="C24" s="8">
        <v>40</v>
      </c>
      <c r="D24" s="8">
        <v>240</v>
      </c>
      <c r="E24" s="8"/>
      <c r="F24" s="8"/>
      <c r="G24" s="1">
        <f t="shared" si="0"/>
        <v>280</v>
      </c>
      <c r="H24" s="8">
        <v>0</v>
      </c>
      <c r="I24" s="8">
        <v>13</v>
      </c>
      <c r="J24" s="8">
        <v>8</v>
      </c>
      <c r="K24" s="1">
        <f t="shared" si="1"/>
        <v>632478</v>
      </c>
      <c r="L24" s="1">
        <f t="shared" si="2"/>
        <v>15873</v>
      </c>
      <c r="M24" s="1">
        <f t="shared" si="3"/>
        <v>13675.2</v>
      </c>
      <c r="N24" s="1">
        <f t="shared" si="4"/>
        <v>662026.2</v>
      </c>
      <c r="O24" s="7">
        <f t="shared" si="5"/>
        <v>4591813.7232</v>
      </c>
      <c r="P24" s="30">
        <v>134834.53</v>
      </c>
      <c r="Q24" s="31">
        <f t="shared" si="6"/>
        <v>4726648.2532</v>
      </c>
    </row>
    <row r="25" spans="1:17" ht="15">
      <c r="A25" s="5">
        <v>19</v>
      </c>
      <c r="B25" s="3" t="s">
        <v>19</v>
      </c>
      <c r="C25" s="8">
        <v>65</v>
      </c>
      <c r="D25" s="8">
        <v>206</v>
      </c>
      <c r="E25" s="8"/>
      <c r="F25" s="8"/>
      <c r="G25" s="1">
        <f t="shared" si="0"/>
        <v>271</v>
      </c>
      <c r="H25" s="8">
        <v>0</v>
      </c>
      <c r="I25" s="8">
        <v>15</v>
      </c>
      <c r="J25" s="8">
        <v>15</v>
      </c>
      <c r="K25" s="1">
        <f t="shared" si="1"/>
        <v>588522</v>
      </c>
      <c r="L25" s="1">
        <f t="shared" si="2"/>
        <v>18315</v>
      </c>
      <c r="M25" s="1">
        <f t="shared" si="3"/>
        <v>25641</v>
      </c>
      <c r="N25" s="1">
        <f t="shared" si="4"/>
        <v>632478</v>
      </c>
      <c r="O25" s="7">
        <f t="shared" si="5"/>
        <v>4386867.408</v>
      </c>
      <c r="P25" s="30">
        <v>146564.52</v>
      </c>
      <c r="Q25" s="31">
        <f t="shared" si="6"/>
        <v>4533431.927999999</v>
      </c>
    </row>
    <row r="26" spans="1:17" ht="15">
      <c r="A26" s="5">
        <v>20</v>
      </c>
      <c r="B26" s="3" t="s">
        <v>20</v>
      </c>
      <c r="C26" s="8">
        <v>23</v>
      </c>
      <c r="D26" s="8">
        <v>191</v>
      </c>
      <c r="E26" s="8"/>
      <c r="F26" s="8"/>
      <c r="G26" s="1">
        <f t="shared" si="0"/>
        <v>214</v>
      </c>
      <c r="H26" s="8">
        <v>7</v>
      </c>
      <c r="I26" s="8">
        <v>12</v>
      </c>
      <c r="J26" s="8">
        <v>9</v>
      </c>
      <c r="K26" s="1">
        <f t="shared" si="1"/>
        <v>454212</v>
      </c>
      <c r="L26" s="1">
        <f t="shared" si="2"/>
        <v>14652</v>
      </c>
      <c r="M26" s="1">
        <f t="shared" si="3"/>
        <v>15384.6</v>
      </c>
      <c r="N26" s="1">
        <f t="shared" si="4"/>
        <v>484248.6</v>
      </c>
      <c r="O26" s="7">
        <f t="shared" si="5"/>
        <v>3358748.2896</v>
      </c>
      <c r="P26" s="30">
        <v>105084.39</v>
      </c>
      <c r="Q26" s="31">
        <f t="shared" si="6"/>
        <v>3463832.6796</v>
      </c>
    </row>
    <row r="27" spans="1:17" ht="12.75">
      <c r="A27" s="39" t="s">
        <v>21</v>
      </c>
      <c r="B27" s="39"/>
      <c r="C27" s="4"/>
      <c r="D27" s="4"/>
      <c r="E27" s="4"/>
      <c r="F27" s="4"/>
      <c r="G27" s="1"/>
      <c r="H27" s="4"/>
      <c r="I27" s="4"/>
      <c r="J27" s="4"/>
      <c r="K27" s="1"/>
      <c r="L27" s="1"/>
      <c r="M27" s="1"/>
      <c r="N27" s="1"/>
      <c r="O27" s="7"/>
      <c r="P27" s="30"/>
      <c r="Q27" s="31">
        <f t="shared" si="6"/>
        <v>0</v>
      </c>
    </row>
    <row r="28" spans="1:17" ht="15">
      <c r="A28" s="5">
        <v>1</v>
      </c>
      <c r="B28" s="3" t="s">
        <v>22</v>
      </c>
      <c r="C28" s="8">
        <v>17</v>
      </c>
      <c r="D28" s="8">
        <v>78</v>
      </c>
      <c r="E28" s="8"/>
      <c r="F28" s="8"/>
      <c r="G28" s="1">
        <f t="shared" si="0"/>
        <v>95</v>
      </c>
      <c r="H28" s="8">
        <v>1</v>
      </c>
      <c r="I28" s="8">
        <v>10</v>
      </c>
      <c r="J28" s="8">
        <v>1</v>
      </c>
      <c r="K28" s="1">
        <f t="shared" si="1"/>
        <v>202686</v>
      </c>
      <c r="L28" s="1">
        <f t="shared" si="2"/>
        <v>12210</v>
      </c>
      <c r="M28" s="1">
        <f t="shared" si="3"/>
        <v>1709.4</v>
      </c>
      <c r="N28" s="1">
        <f t="shared" si="4"/>
        <v>216605.4</v>
      </c>
      <c r="O28" s="7">
        <f t="shared" si="5"/>
        <v>1502375.0544</v>
      </c>
      <c r="P28" s="30">
        <v>65252.08</v>
      </c>
      <c r="Q28" s="31">
        <f t="shared" si="6"/>
        <v>1567627.1344</v>
      </c>
    </row>
    <row r="29" spans="1:17" ht="15">
      <c r="A29" s="5">
        <v>2</v>
      </c>
      <c r="B29" s="3" t="s">
        <v>23</v>
      </c>
      <c r="C29" s="8">
        <v>44</v>
      </c>
      <c r="D29" s="8">
        <v>202</v>
      </c>
      <c r="E29" s="8"/>
      <c r="F29" s="8"/>
      <c r="G29" s="1">
        <f t="shared" si="0"/>
        <v>246</v>
      </c>
      <c r="H29" s="8">
        <v>4</v>
      </c>
      <c r="I29" s="8">
        <v>15</v>
      </c>
      <c r="J29" s="8">
        <v>5</v>
      </c>
      <c r="K29" s="1">
        <f t="shared" si="1"/>
        <v>542124</v>
      </c>
      <c r="L29" s="1">
        <f t="shared" si="2"/>
        <v>18315</v>
      </c>
      <c r="M29" s="1">
        <f t="shared" si="3"/>
        <v>8547</v>
      </c>
      <c r="N29" s="1">
        <f t="shared" si="4"/>
        <v>568986</v>
      </c>
      <c r="O29" s="7">
        <f t="shared" si="5"/>
        <v>3946486.8960000006</v>
      </c>
      <c r="P29" s="30">
        <v>238814.5</v>
      </c>
      <c r="Q29" s="31">
        <f t="shared" si="6"/>
        <v>4185301.3960000006</v>
      </c>
    </row>
    <row r="30" spans="1:17" ht="15">
      <c r="A30" s="5">
        <v>3</v>
      </c>
      <c r="B30" s="3" t="s">
        <v>24</v>
      </c>
      <c r="C30" s="8">
        <v>75</v>
      </c>
      <c r="D30" s="8">
        <v>235</v>
      </c>
      <c r="E30" s="8"/>
      <c r="F30" s="8"/>
      <c r="G30" s="1">
        <f t="shared" si="0"/>
        <v>310</v>
      </c>
      <c r="H30" s="8">
        <v>3</v>
      </c>
      <c r="I30" s="8">
        <v>16</v>
      </c>
      <c r="J30" s="8">
        <v>3</v>
      </c>
      <c r="K30" s="1">
        <f t="shared" si="1"/>
        <v>703296</v>
      </c>
      <c r="L30" s="1">
        <f t="shared" si="2"/>
        <v>19536</v>
      </c>
      <c r="M30" s="1">
        <f t="shared" si="3"/>
        <v>5128.200000000001</v>
      </c>
      <c r="N30" s="1">
        <f t="shared" si="4"/>
        <v>727960.2</v>
      </c>
      <c r="O30" s="7">
        <f t="shared" si="5"/>
        <v>5049131.947199999</v>
      </c>
      <c r="P30" s="30">
        <v>78348.51</v>
      </c>
      <c r="Q30" s="31">
        <f t="shared" si="6"/>
        <v>5127480.457199999</v>
      </c>
    </row>
    <row r="31" spans="1:17" ht="15">
      <c r="A31" s="5">
        <v>4</v>
      </c>
      <c r="B31" s="3" t="s">
        <v>25</v>
      </c>
      <c r="C31" s="8">
        <v>27</v>
      </c>
      <c r="D31" s="8">
        <v>148</v>
      </c>
      <c r="E31" s="8"/>
      <c r="F31" s="8"/>
      <c r="G31" s="1">
        <f t="shared" si="0"/>
        <v>175</v>
      </c>
      <c r="H31" s="8">
        <v>2</v>
      </c>
      <c r="I31" s="8">
        <v>3</v>
      </c>
      <c r="J31" s="8">
        <v>5</v>
      </c>
      <c r="K31" s="1">
        <f t="shared" si="1"/>
        <v>402930</v>
      </c>
      <c r="L31" s="1">
        <f t="shared" si="2"/>
        <v>3663</v>
      </c>
      <c r="M31" s="1">
        <f t="shared" si="3"/>
        <v>8547</v>
      </c>
      <c r="N31" s="1">
        <f t="shared" si="4"/>
        <v>415140</v>
      </c>
      <c r="O31" s="7">
        <f t="shared" si="5"/>
        <v>2879411.04</v>
      </c>
      <c r="P31" s="30">
        <v>44160.29</v>
      </c>
      <c r="Q31" s="31">
        <f t="shared" si="6"/>
        <v>2923571.33</v>
      </c>
    </row>
    <row r="32" spans="1:17" ht="15">
      <c r="A32" s="5">
        <v>5</v>
      </c>
      <c r="B32" s="3" t="s">
        <v>26</v>
      </c>
      <c r="C32" s="8">
        <v>49</v>
      </c>
      <c r="D32" s="8">
        <v>179</v>
      </c>
      <c r="E32" s="8"/>
      <c r="F32" s="8"/>
      <c r="G32" s="1">
        <f t="shared" si="0"/>
        <v>228</v>
      </c>
      <c r="H32" s="8">
        <v>8</v>
      </c>
      <c r="I32" s="8">
        <v>7</v>
      </c>
      <c r="J32" s="8">
        <v>5</v>
      </c>
      <c r="K32" s="1">
        <f t="shared" si="1"/>
        <v>507936</v>
      </c>
      <c r="L32" s="1">
        <f t="shared" si="2"/>
        <v>8547</v>
      </c>
      <c r="M32" s="1">
        <f t="shared" si="3"/>
        <v>8547</v>
      </c>
      <c r="N32" s="1">
        <f t="shared" si="4"/>
        <v>525030</v>
      </c>
      <c r="O32" s="7">
        <f t="shared" si="5"/>
        <v>3641608.0800000005</v>
      </c>
      <c r="P32" s="30">
        <v>123029.16</v>
      </c>
      <c r="Q32" s="31">
        <f t="shared" si="6"/>
        <v>3764637.2400000007</v>
      </c>
    </row>
    <row r="33" spans="1:17" ht="15">
      <c r="A33" s="5">
        <v>6</v>
      </c>
      <c r="B33" s="3" t="s">
        <v>27</v>
      </c>
      <c r="C33" s="8">
        <v>25</v>
      </c>
      <c r="D33" s="8">
        <v>127</v>
      </c>
      <c r="E33" s="8"/>
      <c r="F33" s="8"/>
      <c r="G33" s="1">
        <f t="shared" si="0"/>
        <v>152</v>
      </c>
      <c r="H33" s="8">
        <v>9</v>
      </c>
      <c r="I33" s="8">
        <v>8</v>
      </c>
      <c r="J33" s="8">
        <v>4</v>
      </c>
      <c r="K33" s="1">
        <f t="shared" si="1"/>
        <v>319902</v>
      </c>
      <c r="L33" s="1">
        <f t="shared" si="2"/>
        <v>9768</v>
      </c>
      <c r="M33" s="1">
        <f t="shared" si="3"/>
        <v>6837.6</v>
      </c>
      <c r="N33" s="1">
        <f t="shared" si="4"/>
        <v>336507.6</v>
      </c>
      <c r="O33" s="7">
        <f t="shared" si="5"/>
        <v>2334016.7136</v>
      </c>
      <c r="P33" s="30">
        <v>48198.85</v>
      </c>
      <c r="Q33" s="31">
        <f t="shared" si="6"/>
        <v>2382215.5636</v>
      </c>
    </row>
    <row r="34" spans="1:17" ht="15">
      <c r="A34" s="5">
        <v>7</v>
      </c>
      <c r="B34" s="3" t="s">
        <v>28</v>
      </c>
      <c r="C34" s="8"/>
      <c r="D34" s="8">
        <v>93</v>
      </c>
      <c r="E34" s="8"/>
      <c r="F34" s="8"/>
      <c r="G34" s="1">
        <f t="shared" si="0"/>
        <v>93</v>
      </c>
      <c r="H34" s="8">
        <v>8</v>
      </c>
      <c r="I34" s="8">
        <v>9</v>
      </c>
      <c r="J34" s="8">
        <v>3</v>
      </c>
      <c r="K34" s="1">
        <f t="shared" si="1"/>
        <v>178266</v>
      </c>
      <c r="L34" s="1">
        <f t="shared" si="2"/>
        <v>10989</v>
      </c>
      <c r="M34" s="1">
        <f t="shared" si="3"/>
        <v>5128.200000000001</v>
      </c>
      <c r="N34" s="1">
        <f t="shared" si="4"/>
        <v>194383.2</v>
      </c>
      <c r="O34" s="7">
        <f t="shared" si="5"/>
        <v>1348241.8752000004</v>
      </c>
      <c r="P34" s="30">
        <v>40209.96</v>
      </c>
      <c r="Q34" s="31">
        <f t="shared" si="6"/>
        <v>1388451.8352000003</v>
      </c>
    </row>
    <row r="35" spans="1:17" ht="15">
      <c r="A35" s="5">
        <v>8</v>
      </c>
      <c r="B35" s="3" t="s">
        <v>29</v>
      </c>
      <c r="C35" s="8">
        <v>22</v>
      </c>
      <c r="D35" s="8">
        <v>81</v>
      </c>
      <c r="E35" s="8"/>
      <c r="F35" s="8"/>
      <c r="G35" s="1">
        <f t="shared" si="0"/>
        <v>103</v>
      </c>
      <c r="H35" s="8">
        <v>0</v>
      </c>
      <c r="I35" s="8">
        <v>1</v>
      </c>
      <c r="J35" s="8">
        <v>3</v>
      </c>
      <c r="K35" s="1">
        <f t="shared" si="1"/>
        <v>241758</v>
      </c>
      <c r="L35" s="1">
        <f t="shared" si="2"/>
        <v>1221</v>
      </c>
      <c r="M35" s="1">
        <f t="shared" si="3"/>
        <v>5128.200000000001</v>
      </c>
      <c r="N35" s="1">
        <f t="shared" si="4"/>
        <v>248107.2</v>
      </c>
      <c r="O35" s="7">
        <f t="shared" si="5"/>
        <v>1720871.5392000002</v>
      </c>
      <c r="P35" s="30">
        <v>13770.54</v>
      </c>
      <c r="Q35" s="31">
        <f t="shared" si="6"/>
        <v>1734642.0792000003</v>
      </c>
    </row>
    <row r="36" spans="1:17" ht="15">
      <c r="A36" s="5">
        <v>9</v>
      </c>
      <c r="B36" s="3" t="s">
        <v>30</v>
      </c>
      <c r="C36" s="8">
        <v>49</v>
      </c>
      <c r="D36" s="8">
        <v>265</v>
      </c>
      <c r="E36" s="8"/>
      <c r="F36" s="8"/>
      <c r="G36" s="1">
        <f t="shared" si="0"/>
        <v>314</v>
      </c>
      <c r="H36" s="8">
        <v>8</v>
      </c>
      <c r="I36" s="8">
        <v>17</v>
      </c>
      <c r="J36" s="8">
        <v>4</v>
      </c>
      <c r="K36" s="1">
        <f t="shared" si="1"/>
        <v>695970</v>
      </c>
      <c r="L36" s="1">
        <f t="shared" si="2"/>
        <v>20757</v>
      </c>
      <c r="M36" s="1">
        <f t="shared" si="3"/>
        <v>6837.6</v>
      </c>
      <c r="N36" s="1">
        <f t="shared" si="4"/>
        <v>723564.6</v>
      </c>
      <c r="O36" s="7">
        <f t="shared" si="5"/>
        <v>5018644.065599999</v>
      </c>
      <c r="P36" s="30">
        <v>174306.36</v>
      </c>
      <c r="Q36" s="31">
        <f t="shared" si="6"/>
        <v>5192950.4256</v>
      </c>
    </row>
    <row r="37" spans="1:17" ht="15">
      <c r="A37" s="5">
        <v>10</v>
      </c>
      <c r="B37" s="3" t="s">
        <v>31</v>
      </c>
      <c r="C37" s="8">
        <v>27</v>
      </c>
      <c r="D37" s="8">
        <v>98</v>
      </c>
      <c r="E37" s="8"/>
      <c r="F37" s="8"/>
      <c r="G37" s="1">
        <f t="shared" si="0"/>
        <v>125</v>
      </c>
      <c r="H37" s="8">
        <v>1</v>
      </c>
      <c r="I37" s="8">
        <v>13</v>
      </c>
      <c r="J37" s="8">
        <v>16</v>
      </c>
      <c r="K37" s="1">
        <f t="shared" si="1"/>
        <v>231990</v>
      </c>
      <c r="L37" s="1">
        <f t="shared" si="2"/>
        <v>15873</v>
      </c>
      <c r="M37" s="1">
        <f t="shared" si="3"/>
        <v>27350.4</v>
      </c>
      <c r="N37" s="1">
        <f t="shared" si="4"/>
        <v>275213.4</v>
      </c>
      <c r="O37" s="7">
        <f t="shared" si="5"/>
        <v>1908880.1424000005</v>
      </c>
      <c r="P37" s="30">
        <v>58493.37</v>
      </c>
      <c r="Q37" s="31">
        <f t="shared" si="6"/>
        <v>1967373.5124000006</v>
      </c>
    </row>
    <row r="38" spans="1:17" ht="15">
      <c r="A38" s="5">
        <v>11</v>
      </c>
      <c r="B38" s="3" t="s">
        <v>32</v>
      </c>
      <c r="C38" s="8"/>
      <c r="D38" s="8">
        <v>190</v>
      </c>
      <c r="E38" s="8"/>
      <c r="F38" s="8"/>
      <c r="G38" s="1">
        <f t="shared" si="0"/>
        <v>190</v>
      </c>
      <c r="H38" s="8">
        <v>4</v>
      </c>
      <c r="I38" s="8">
        <v>17</v>
      </c>
      <c r="J38" s="8">
        <v>5</v>
      </c>
      <c r="K38" s="1">
        <f t="shared" si="1"/>
        <v>400488</v>
      </c>
      <c r="L38" s="1">
        <f t="shared" si="2"/>
        <v>20757</v>
      </c>
      <c r="M38" s="1">
        <f t="shared" si="3"/>
        <v>8547</v>
      </c>
      <c r="N38" s="1">
        <f t="shared" si="4"/>
        <v>429792</v>
      </c>
      <c r="O38" s="7">
        <f t="shared" si="5"/>
        <v>2981037.312</v>
      </c>
      <c r="P38" s="30">
        <v>49157.41</v>
      </c>
      <c r="Q38" s="31">
        <f t="shared" si="6"/>
        <v>3030194.722</v>
      </c>
    </row>
    <row r="39" spans="1:17" ht="15">
      <c r="A39" s="5">
        <v>12</v>
      </c>
      <c r="B39" s="3" t="s">
        <v>33</v>
      </c>
      <c r="C39" s="8">
        <v>27</v>
      </c>
      <c r="D39" s="8">
        <v>116</v>
      </c>
      <c r="E39" s="8"/>
      <c r="F39" s="8"/>
      <c r="G39" s="1">
        <f t="shared" si="0"/>
        <v>143</v>
      </c>
      <c r="H39" s="8">
        <v>1</v>
      </c>
      <c r="I39" s="8">
        <v>6</v>
      </c>
      <c r="J39" s="8">
        <v>4</v>
      </c>
      <c r="K39" s="1">
        <f t="shared" si="1"/>
        <v>322344</v>
      </c>
      <c r="L39" s="1">
        <f t="shared" si="2"/>
        <v>7326</v>
      </c>
      <c r="M39" s="1">
        <f t="shared" si="3"/>
        <v>6837.6</v>
      </c>
      <c r="N39" s="1">
        <f t="shared" si="4"/>
        <v>336507.6</v>
      </c>
      <c r="O39" s="7">
        <f t="shared" si="5"/>
        <v>2334016.7136</v>
      </c>
      <c r="P39" s="30">
        <v>67093.84</v>
      </c>
      <c r="Q39" s="31">
        <f t="shared" si="6"/>
        <v>2401110.5535999998</v>
      </c>
    </row>
    <row r="40" spans="1:17" ht="15">
      <c r="A40" s="5">
        <v>13</v>
      </c>
      <c r="B40" s="3" t="s">
        <v>34</v>
      </c>
      <c r="C40" s="8">
        <v>29</v>
      </c>
      <c r="D40" s="8">
        <v>74</v>
      </c>
      <c r="E40" s="8"/>
      <c r="F40" s="8"/>
      <c r="G40" s="1">
        <f t="shared" si="0"/>
        <v>103</v>
      </c>
      <c r="H40" s="8">
        <v>1</v>
      </c>
      <c r="I40" s="8">
        <v>7</v>
      </c>
      <c r="J40" s="8">
        <v>7</v>
      </c>
      <c r="K40" s="1">
        <f t="shared" si="1"/>
        <v>214896</v>
      </c>
      <c r="L40" s="1">
        <f t="shared" si="2"/>
        <v>8547</v>
      </c>
      <c r="M40" s="1">
        <f t="shared" si="3"/>
        <v>11965.800000000001</v>
      </c>
      <c r="N40" s="1">
        <f t="shared" si="4"/>
        <v>235408.8</v>
      </c>
      <c r="O40" s="7">
        <f t="shared" si="5"/>
        <v>1632795.4368</v>
      </c>
      <c r="P40" s="30">
        <v>67146.73</v>
      </c>
      <c r="Q40" s="31">
        <f t="shared" si="6"/>
        <v>1699942.1668</v>
      </c>
    </row>
    <row r="41" spans="1:17" ht="15">
      <c r="A41" s="5">
        <v>14</v>
      </c>
      <c r="B41" s="3" t="s">
        <v>35</v>
      </c>
      <c r="C41" s="8">
        <v>24</v>
      </c>
      <c r="D41" s="8">
        <v>109</v>
      </c>
      <c r="E41" s="8"/>
      <c r="F41" s="8"/>
      <c r="G41" s="1">
        <f t="shared" si="0"/>
        <v>133</v>
      </c>
      <c r="H41" s="8">
        <v>0</v>
      </c>
      <c r="I41" s="8">
        <v>18</v>
      </c>
      <c r="J41" s="8">
        <v>6</v>
      </c>
      <c r="K41" s="1">
        <f t="shared" si="1"/>
        <v>266178</v>
      </c>
      <c r="L41" s="1">
        <f t="shared" si="2"/>
        <v>21978</v>
      </c>
      <c r="M41" s="1">
        <f t="shared" si="3"/>
        <v>10256.400000000001</v>
      </c>
      <c r="N41" s="1">
        <f t="shared" si="4"/>
        <v>298412.4</v>
      </c>
      <c r="O41" s="7">
        <f t="shared" si="5"/>
        <v>2069788.4064000002</v>
      </c>
      <c r="P41" s="30">
        <v>101736.49</v>
      </c>
      <c r="Q41" s="31">
        <f t="shared" si="6"/>
        <v>2171524.8964000004</v>
      </c>
    </row>
    <row r="42" spans="1:17" ht="15">
      <c r="A42" s="5">
        <v>15</v>
      </c>
      <c r="B42" s="3" t="s">
        <v>36</v>
      </c>
      <c r="C42" s="8">
        <v>33</v>
      </c>
      <c r="D42" s="8">
        <v>286</v>
      </c>
      <c r="E42" s="8"/>
      <c r="F42" s="8"/>
      <c r="G42" s="1">
        <f t="shared" si="0"/>
        <v>319</v>
      </c>
      <c r="H42" s="8">
        <v>5</v>
      </c>
      <c r="I42" s="8">
        <v>30</v>
      </c>
      <c r="J42" s="8">
        <v>4</v>
      </c>
      <c r="K42" s="1">
        <f t="shared" si="1"/>
        <v>683760</v>
      </c>
      <c r="L42" s="1">
        <f t="shared" si="2"/>
        <v>36630</v>
      </c>
      <c r="M42" s="1">
        <f t="shared" si="3"/>
        <v>6837.6</v>
      </c>
      <c r="N42" s="1">
        <f t="shared" si="4"/>
        <v>727227.6</v>
      </c>
      <c r="O42" s="7">
        <f t="shared" si="5"/>
        <v>5044050.6336</v>
      </c>
      <c r="P42" s="30">
        <v>86973.43</v>
      </c>
      <c r="Q42" s="31">
        <f t="shared" si="6"/>
        <v>5131024.0636</v>
      </c>
    </row>
    <row r="43" spans="1:17" ht="15">
      <c r="A43" s="5">
        <v>16</v>
      </c>
      <c r="B43" s="3" t="s">
        <v>37</v>
      </c>
      <c r="C43" s="8">
        <v>37</v>
      </c>
      <c r="D43" s="8">
        <v>122</v>
      </c>
      <c r="E43" s="8"/>
      <c r="F43" s="8"/>
      <c r="G43" s="1">
        <f t="shared" si="0"/>
        <v>159</v>
      </c>
      <c r="H43" s="8">
        <v>2</v>
      </c>
      <c r="I43" s="8">
        <v>11</v>
      </c>
      <c r="J43" s="8">
        <v>2</v>
      </c>
      <c r="K43" s="1">
        <f t="shared" si="1"/>
        <v>351648</v>
      </c>
      <c r="L43" s="1">
        <f t="shared" si="2"/>
        <v>13431</v>
      </c>
      <c r="M43" s="1">
        <f t="shared" si="3"/>
        <v>3418.8</v>
      </c>
      <c r="N43" s="1">
        <f t="shared" si="4"/>
        <v>368497.8</v>
      </c>
      <c r="O43" s="7">
        <f t="shared" si="5"/>
        <v>2555900.7408</v>
      </c>
      <c r="P43" s="30">
        <v>35302.25</v>
      </c>
      <c r="Q43" s="31">
        <f t="shared" si="6"/>
        <v>2591202.9908</v>
      </c>
    </row>
    <row r="44" spans="1:17" ht="15">
      <c r="A44" s="5">
        <v>17</v>
      </c>
      <c r="B44" s="3" t="s">
        <v>38</v>
      </c>
      <c r="C44" s="8">
        <v>21</v>
      </c>
      <c r="D44" s="8">
        <v>86</v>
      </c>
      <c r="E44" s="8"/>
      <c r="F44" s="8"/>
      <c r="G44" s="1">
        <f t="shared" si="0"/>
        <v>107</v>
      </c>
      <c r="H44" s="8">
        <v>1</v>
      </c>
      <c r="I44" s="8">
        <v>9</v>
      </c>
      <c r="J44" s="8">
        <v>4</v>
      </c>
      <c r="K44" s="1">
        <f t="shared" si="1"/>
        <v>227106</v>
      </c>
      <c r="L44" s="1">
        <f t="shared" si="2"/>
        <v>10989</v>
      </c>
      <c r="M44" s="1">
        <f t="shared" si="3"/>
        <v>6837.6</v>
      </c>
      <c r="N44" s="1">
        <f t="shared" si="4"/>
        <v>244932.6</v>
      </c>
      <c r="O44" s="7">
        <f t="shared" si="5"/>
        <v>1698852.5136000002</v>
      </c>
      <c r="P44" s="30">
        <v>55044.97</v>
      </c>
      <c r="Q44" s="31">
        <f t="shared" si="6"/>
        <v>1753897.4836000002</v>
      </c>
    </row>
    <row r="45" spans="1:17" ht="15">
      <c r="A45" s="5">
        <v>18</v>
      </c>
      <c r="B45" s="3" t="s">
        <v>39</v>
      </c>
      <c r="C45" s="8">
        <v>21</v>
      </c>
      <c r="D45" s="8">
        <v>198</v>
      </c>
      <c r="E45" s="8"/>
      <c r="F45" s="8"/>
      <c r="G45" s="1">
        <f t="shared" si="0"/>
        <v>219</v>
      </c>
      <c r="H45" s="8">
        <v>5</v>
      </c>
      <c r="I45" s="8">
        <v>16</v>
      </c>
      <c r="J45" s="8">
        <v>8</v>
      </c>
      <c r="K45" s="1">
        <f t="shared" si="1"/>
        <v>463980</v>
      </c>
      <c r="L45" s="1">
        <f t="shared" si="2"/>
        <v>19536</v>
      </c>
      <c r="M45" s="1">
        <f t="shared" si="3"/>
        <v>13675.2</v>
      </c>
      <c r="N45" s="1">
        <f t="shared" si="4"/>
        <v>497191.2</v>
      </c>
      <c r="O45" s="7">
        <f t="shared" si="5"/>
        <v>3448518.1632000008</v>
      </c>
      <c r="P45" s="30">
        <v>137003.25</v>
      </c>
      <c r="Q45" s="31">
        <f t="shared" si="6"/>
        <v>3585521.4132000008</v>
      </c>
    </row>
    <row r="46" spans="1:17" ht="15">
      <c r="A46" s="5">
        <v>19</v>
      </c>
      <c r="B46" s="3" t="s">
        <v>40</v>
      </c>
      <c r="C46" s="8"/>
      <c r="D46" s="8">
        <v>104</v>
      </c>
      <c r="E46" s="8"/>
      <c r="F46" s="8"/>
      <c r="G46" s="1">
        <f t="shared" si="0"/>
        <v>104</v>
      </c>
      <c r="H46" s="8">
        <v>2</v>
      </c>
      <c r="I46" s="8">
        <v>15</v>
      </c>
      <c r="J46" s="8">
        <v>6</v>
      </c>
      <c r="K46" s="1">
        <f t="shared" si="1"/>
        <v>197802</v>
      </c>
      <c r="L46" s="1">
        <f t="shared" si="2"/>
        <v>18315</v>
      </c>
      <c r="M46" s="1">
        <f t="shared" si="3"/>
        <v>10256.400000000001</v>
      </c>
      <c r="N46" s="1">
        <f t="shared" si="4"/>
        <v>226373.4</v>
      </c>
      <c r="O46" s="7">
        <f t="shared" si="5"/>
        <v>1570125.9023999998</v>
      </c>
      <c r="P46" s="30">
        <v>78537.64</v>
      </c>
      <c r="Q46" s="31">
        <f t="shared" si="6"/>
        <v>1648663.5423999997</v>
      </c>
    </row>
    <row r="47" spans="1:17" ht="15">
      <c r="A47" s="5">
        <v>20</v>
      </c>
      <c r="B47" s="3" t="s">
        <v>41</v>
      </c>
      <c r="C47" s="8">
        <v>24</v>
      </c>
      <c r="D47" s="8">
        <v>126</v>
      </c>
      <c r="E47" s="8"/>
      <c r="F47" s="8"/>
      <c r="G47" s="1">
        <f t="shared" si="0"/>
        <v>150</v>
      </c>
      <c r="H47" s="8">
        <v>8</v>
      </c>
      <c r="I47" s="8">
        <v>17</v>
      </c>
      <c r="J47" s="8">
        <v>4</v>
      </c>
      <c r="K47" s="1">
        <f t="shared" si="1"/>
        <v>295482</v>
      </c>
      <c r="L47" s="1">
        <f t="shared" si="2"/>
        <v>20757</v>
      </c>
      <c r="M47" s="1">
        <f t="shared" si="3"/>
        <v>6837.6</v>
      </c>
      <c r="N47" s="1">
        <f t="shared" si="4"/>
        <v>323076.6</v>
      </c>
      <c r="O47" s="7">
        <f t="shared" si="5"/>
        <v>2240859.2975999997</v>
      </c>
      <c r="P47" s="30">
        <v>131287.43</v>
      </c>
      <c r="Q47" s="31">
        <f t="shared" si="6"/>
        <v>2372146.7276</v>
      </c>
    </row>
    <row r="48" spans="1:17" ht="15">
      <c r="A48" s="5">
        <v>21</v>
      </c>
      <c r="B48" s="3" t="s">
        <v>42</v>
      </c>
      <c r="C48" s="8">
        <v>47</v>
      </c>
      <c r="D48" s="8">
        <v>110</v>
      </c>
      <c r="E48" s="8"/>
      <c r="F48" s="8"/>
      <c r="G48" s="1">
        <f t="shared" si="0"/>
        <v>157</v>
      </c>
      <c r="H48" s="8">
        <v>1</v>
      </c>
      <c r="I48" s="8">
        <v>8</v>
      </c>
      <c r="J48" s="8">
        <v>4</v>
      </c>
      <c r="K48" s="1">
        <f t="shared" si="1"/>
        <v>351648</v>
      </c>
      <c r="L48" s="1">
        <f t="shared" si="2"/>
        <v>9768</v>
      </c>
      <c r="M48" s="1">
        <f t="shared" si="3"/>
        <v>6837.6</v>
      </c>
      <c r="N48" s="1">
        <f t="shared" si="4"/>
        <v>368253.6</v>
      </c>
      <c r="O48" s="7">
        <f t="shared" si="5"/>
        <v>2554206.9695999995</v>
      </c>
      <c r="P48" s="30">
        <v>49535.56</v>
      </c>
      <c r="Q48" s="31">
        <f t="shared" si="6"/>
        <v>2603742.5295999995</v>
      </c>
    </row>
    <row r="49" spans="1:17" ht="15">
      <c r="A49" s="5">
        <v>22</v>
      </c>
      <c r="B49" s="3" t="s">
        <v>43</v>
      </c>
      <c r="C49" s="8">
        <v>26</v>
      </c>
      <c r="D49" s="8">
        <v>123</v>
      </c>
      <c r="E49" s="8"/>
      <c r="F49" s="8"/>
      <c r="G49" s="1">
        <f t="shared" si="0"/>
        <v>149</v>
      </c>
      <c r="H49" s="8">
        <v>1</v>
      </c>
      <c r="I49" s="8">
        <v>10</v>
      </c>
      <c r="J49" s="8">
        <v>6</v>
      </c>
      <c r="K49" s="1">
        <f t="shared" si="1"/>
        <v>322344</v>
      </c>
      <c r="L49" s="1">
        <f t="shared" si="2"/>
        <v>12210</v>
      </c>
      <c r="M49" s="1">
        <f t="shared" si="3"/>
        <v>10256.400000000001</v>
      </c>
      <c r="N49" s="1">
        <f t="shared" si="4"/>
        <v>344810.4</v>
      </c>
      <c r="O49" s="7">
        <f t="shared" si="5"/>
        <v>2391604.9344000006</v>
      </c>
      <c r="P49" s="30">
        <v>84068.65</v>
      </c>
      <c r="Q49" s="31">
        <f t="shared" si="6"/>
        <v>2475673.5844000005</v>
      </c>
    </row>
    <row r="50" spans="1:17" ht="15">
      <c r="A50" s="5">
        <v>23</v>
      </c>
      <c r="B50" s="3" t="s">
        <v>44</v>
      </c>
      <c r="C50" s="8">
        <v>48</v>
      </c>
      <c r="D50" s="8">
        <v>115</v>
      </c>
      <c r="E50" s="8"/>
      <c r="F50" s="8"/>
      <c r="G50" s="1">
        <f t="shared" si="0"/>
        <v>163</v>
      </c>
      <c r="H50" s="8">
        <v>4</v>
      </c>
      <c r="I50" s="8">
        <v>11</v>
      </c>
      <c r="J50" s="8">
        <v>3</v>
      </c>
      <c r="K50" s="1">
        <f t="shared" si="1"/>
        <v>354090</v>
      </c>
      <c r="L50" s="1">
        <f t="shared" si="2"/>
        <v>13431</v>
      </c>
      <c r="M50" s="1">
        <f t="shared" si="3"/>
        <v>5128.200000000001</v>
      </c>
      <c r="N50" s="1">
        <f t="shared" si="4"/>
        <v>372649.2</v>
      </c>
      <c r="O50" s="7">
        <f t="shared" si="5"/>
        <v>2584694.8512000004</v>
      </c>
      <c r="P50" s="30">
        <v>109319.22</v>
      </c>
      <c r="Q50" s="31">
        <f t="shared" si="6"/>
        <v>2694014.0712000006</v>
      </c>
    </row>
    <row r="51" spans="1:17" ht="15">
      <c r="A51" s="5">
        <v>24</v>
      </c>
      <c r="B51" s="3" t="s">
        <v>45</v>
      </c>
      <c r="C51" s="8">
        <v>42</v>
      </c>
      <c r="D51" s="8">
        <v>110</v>
      </c>
      <c r="E51" s="8"/>
      <c r="F51" s="8"/>
      <c r="G51" s="1">
        <f t="shared" si="0"/>
        <v>152</v>
      </c>
      <c r="H51" s="8">
        <v>0</v>
      </c>
      <c r="I51" s="8">
        <v>7</v>
      </c>
      <c r="J51" s="8">
        <v>4</v>
      </c>
      <c r="K51" s="1">
        <f t="shared" si="1"/>
        <v>344322</v>
      </c>
      <c r="L51" s="1">
        <f t="shared" si="2"/>
        <v>8547</v>
      </c>
      <c r="M51" s="1">
        <f t="shared" si="3"/>
        <v>6837.6</v>
      </c>
      <c r="N51" s="1">
        <f t="shared" si="4"/>
        <v>359706.6</v>
      </c>
      <c r="O51" s="7">
        <f t="shared" si="5"/>
        <v>2494924.9776</v>
      </c>
      <c r="P51" s="30">
        <v>66550.47</v>
      </c>
      <c r="Q51" s="31">
        <f t="shared" si="6"/>
        <v>2561475.4476</v>
      </c>
    </row>
    <row r="52" spans="1:17" ht="15">
      <c r="A52" s="5">
        <v>25</v>
      </c>
      <c r="B52" s="3" t="s">
        <v>46</v>
      </c>
      <c r="C52" s="8">
        <v>19</v>
      </c>
      <c r="D52" s="8">
        <v>97</v>
      </c>
      <c r="E52" s="8"/>
      <c r="F52" s="8"/>
      <c r="G52" s="1">
        <f t="shared" si="0"/>
        <v>116</v>
      </c>
      <c r="H52" s="8">
        <v>6</v>
      </c>
      <c r="I52" s="8">
        <v>7</v>
      </c>
      <c r="J52" s="8">
        <v>5</v>
      </c>
      <c r="K52" s="1">
        <f t="shared" si="1"/>
        <v>239316</v>
      </c>
      <c r="L52" s="1">
        <f t="shared" si="2"/>
        <v>8547</v>
      </c>
      <c r="M52" s="1">
        <f t="shared" si="3"/>
        <v>8547</v>
      </c>
      <c r="N52" s="1">
        <f t="shared" si="4"/>
        <v>256410</v>
      </c>
      <c r="O52" s="7">
        <f t="shared" si="5"/>
        <v>1778459.76</v>
      </c>
      <c r="P52" s="30">
        <v>83341.19</v>
      </c>
      <c r="Q52" s="31">
        <f t="shared" si="6"/>
        <v>1861800.95</v>
      </c>
    </row>
    <row r="53" spans="1:17" ht="15">
      <c r="A53" s="5">
        <v>26</v>
      </c>
      <c r="B53" s="3" t="s">
        <v>154</v>
      </c>
      <c r="C53" s="8">
        <v>22</v>
      </c>
      <c r="D53" s="8">
        <v>133</v>
      </c>
      <c r="E53" s="8"/>
      <c r="F53" s="8"/>
      <c r="G53" s="1">
        <f t="shared" si="0"/>
        <v>155</v>
      </c>
      <c r="H53" s="8">
        <v>4</v>
      </c>
      <c r="I53" s="8">
        <v>21</v>
      </c>
      <c r="J53" s="8">
        <v>4</v>
      </c>
      <c r="K53" s="1">
        <f t="shared" si="1"/>
        <v>307692</v>
      </c>
      <c r="L53" s="1">
        <f t="shared" si="2"/>
        <v>25641</v>
      </c>
      <c r="M53" s="1">
        <f t="shared" si="3"/>
        <v>6837.6</v>
      </c>
      <c r="N53" s="1">
        <f t="shared" si="4"/>
        <v>340170.6</v>
      </c>
      <c r="O53" s="7">
        <f t="shared" si="5"/>
        <v>2359423.2816</v>
      </c>
      <c r="P53" s="30">
        <v>55204.23</v>
      </c>
      <c r="Q53" s="31">
        <f t="shared" si="6"/>
        <v>2414627.5116</v>
      </c>
    </row>
    <row r="54" spans="1:17" ht="15">
      <c r="A54" s="5">
        <v>27</v>
      </c>
      <c r="B54" s="3" t="s">
        <v>47</v>
      </c>
      <c r="C54" s="8"/>
      <c r="D54" s="8">
        <v>76</v>
      </c>
      <c r="E54" s="8"/>
      <c r="F54" s="8"/>
      <c r="G54" s="1">
        <f t="shared" si="0"/>
        <v>76</v>
      </c>
      <c r="H54" s="8">
        <v>5</v>
      </c>
      <c r="I54" s="8">
        <v>5</v>
      </c>
      <c r="J54" s="8">
        <v>1</v>
      </c>
      <c r="K54" s="1">
        <f t="shared" si="1"/>
        <v>158730</v>
      </c>
      <c r="L54" s="1">
        <f t="shared" si="2"/>
        <v>6105</v>
      </c>
      <c r="M54" s="1">
        <f t="shared" si="3"/>
        <v>1709.4</v>
      </c>
      <c r="N54" s="1">
        <f t="shared" si="4"/>
        <v>166544.4</v>
      </c>
      <c r="O54" s="7">
        <f t="shared" si="5"/>
        <v>1155151.9584</v>
      </c>
      <c r="P54" s="30">
        <v>122467.5</v>
      </c>
      <c r="Q54" s="31">
        <f t="shared" si="6"/>
        <v>1277619.4584</v>
      </c>
    </row>
    <row r="55" spans="1:17" ht="15">
      <c r="A55" s="5">
        <v>28</v>
      </c>
      <c r="B55" s="3" t="s">
        <v>155</v>
      </c>
      <c r="C55" s="8">
        <v>29</v>
      </c>
      <c r="D55" s="8">
        <v>110</v>
      </c>
      <c r="E55" s="8"/>
      <c r="F55" s="8"/>
      <c r="G55" s="1">
        <f t="shared" si="0"/>
        <v>139</v>
      </c>
      <c r="H55" s="8">
        <v>1</v>
      </c>
      <c r="I55" s="8">
        <v>4</v>
      </c>
      <c r="J55" s="8">
        <v>2</v>
      </c>
      <c r="K55" s="1">
        <f t="shared" si="1"/>
        <v>322344</v>
      </c>
      <c r="L55" s="1">
        <f t="shared" si="2"/>
        <v>4884</v>
      </c>
      <c r="M55" s="1">
        <f t="shared" si="3"/>
        <v>3418.8</v>
      </c>
      <c r="N55" s="1">
        <f t="shared" si="4"/>
        <v>330646.8</v>
      </c>
      <c r="O55" s="7">
        <f t="shared" si="5"/>
        <v>2293366.2048</v>
      </c>
      <c r="P55" s="30">
        <v>83079.09</v>
      </c>
      <c r="Q55" s="31">
        <f t="shared" si="6"/>
        <v>2376445.2948</v>
      </c>
    </row>
    <row r="56" spans="1:17" ht="15">
      <c r="A56" s="5">
        <v>29</v>
      </c>
      <c r="B56" s="6" t="s">
        <v>48</v>
      </c>
      <c r="C56" s="1">
        <v>25</v>
      </c>
      <c r="D56" s="1">
        <v>102</v>
      </c>
      <c r="E56" s="1"/>
      <c r="F56" s="1"/>
      <c r="G56" s="1">
        <f t="shared" si="0"/>
        <v>127</v>
      </c>
      <c r="H56" s="1">
        <v>3</v>
      </c>
      <c r="I56" s="1">
        <v>6</v>
      </c>
      <c r="J56" s="1">
        <v>2</v>
      </c>
      <c r="K56" s="1">
        <f t="shared" si="1"/>
        <v>283272</v>
      </c>
      <c r="L56" s="1">
        <f t="shared" si="2"/>
        <v>7326</v>
      </c>
      <c r="M56" s="1">
        <f t="shared" si="3"/>
        <v>3418.8</v>
      </c>
      <c r="N56" s="1">
        <f t="shared" si="4"/>
        <v>294016.8</v>
      </c>
      <c r="O56" s="7">
        <f t="shared" si="5"/>
        <v>2039300.5248</v>
      </c>
      <c r="P56" s="30">
        <v>58389.41</v>
      </c>
      <c r="Q56" s="31">
        <f t="shared" si="6"/>
        <v>2097689.9348</v>
      </c>
    </row>
    <row r="57" spans="1:17" ht="15">
      <c r="A57" s="5">
        <v>30</v>
      </c>
      <c r="B57" s="3" t="s">
        <v>49</v>
      </c>
      <c r="C57" s="8">
        <v>7</v>
      </c>
      <c r="D57" s="8">
        <v>54</v>
      </c>
      <c r="E57" s="8"/>
      <c r="F57" s="8"/>
      <c r="G57" s="1">
        <f t="shared" si="0"/>
        <v>61</v>
      </c>
      <c r="H57" s="8">
        <v>13</v>
      </c>
      <c r="I57" s="8">
        <v>6</v>
      </c>
      <c r="J57" s="8">
        <v>1</v>
      </c>
      <c r="K57" s="1">
        <f t="shared" si="1"/>
        <v>100122</v>
      </c>
      <c r="L57" s="1">
        <f t="shared" si="2"/>
        <v>7326</v>
      </c>
      <c r="M57" s="1">
        <f t="shared" si="3"/>
        <v>1709.4</v>
      </c>
      <c r="N57" s="1">
        <f t="shared" si="4"/>
        <v>109157.4</v>
      </c>
      <c r="O57" s="7">
        <f t="shared" si="5"/>
        <v>757115.7263999999</v>
      </c>
      <c r="P57" s="30">
        <v>44614.02</v>
      </c>
      <c r="Q57" s="31">
        <f t="shared" si="6"/>
        <v>801729.7464</v>
      </c>
    </row>
    <row r="58" spans="1:17" ht="15">
      <c r="A58" s="5">
        <v>31</v>
      </c>
      <c r="B58" s="3" t="s">
        <v>50</v>
      </c>
      <c r="C58" s="8">
        <v>46</v>
      </c>
      <c r="D58" s="8">
        <v>106</v>
      </c>
      <c r="E58" s="8"/>
      <c r="F58" s="8"/>
      <c r="G58" s="1">
        <f t="shared" si="0"/>
        <v>152</v>
      </c>
      <c r="H58" s="8">
        <v>2</v>
      </c>
      <c r="I58" s="8">
        <v>9</v>
      </c>
      <c r="J58" s="8">
        <v>8</v>
      </c>
      <c r="K58" s="1">
        <f t="shared" si="1"/>
        <v>324786</v>
      </c>
      <c r="L58" s="1">
        <f t="shared" si="2"/>
        <v>10989</v>
      </c>
      <c r="M58" s="1">
        <f t="shared" si="3"/>
        <v>13675.2</v>
      </c>
      <c r="N58" s="1">
        <f t="shared" si="4"/>
        <v>349450.2</v>
      </c>
      <c r="O58" s="7">
        <f t="shared" si="5"/>
        <v>2423786.5872000004</v>
      </c>
      <c r="P58" s="30">
        <v>92440.93</v>
      </c>
      <c r="Q58" s="31">
        <f t="shared" si="6"/>
        <v>2516227.5172000006</v>
      </c>
    </row>
    <row r="59" spans="1:17" ht="15">
      <c r="A59" s="5">
        <v>32</v>
      </c>
      <c r="B59" s="3" t="s">
        <v>51</v>
      </c>
      <c r="C59" s="8">
        <v>21</v>
      </c>
      <c r="D59" s="8">
        <v>132</v>
      </c>
      <c r="E59" s="8"/>
      <c r="F59" s="8"/>
      <c r="G59" s="1">
        <f t="shared" si="0"/>
        <v>153</v>
      </c>
      <c r="H59" s="8">
        <v>4</v>
      </c>
      <c r="I59" s="8">
        <v>10</v>
      </c>
      <c r="J59" s="8">
        <v>3</v>
      </c>
      <c r="K59" s="1">
        <f t="shared" si="1"/>
        <v>332112</v>
      </c>
      <c r="L59" s="1">
        <f t="shared" si="2"/>
        <v>12210</v>
      </c>
      <c r="M59" s="1">
        <f t="shared" si="3"/>
        <v>5128.200000000001</v>
      </c>
      <c r="N59" s="1">
        <f t="shared" si="4"/>
        <v>349450.2</v>
      </c>
      <c r="O59" s="7">
        <f t="shared" si="5"/>
        <v>2423786.5872000004</v>
      </c>
      <c r="P59" s="30">
        <v>77584.67</v>
      </c>
      <c r="Q59" s="31">
        <f t="shared" si="6"/>
        <v>2501371.2572000003</v>
      </c>
    </row>
    <row r="60" spans="1:17" ht="15">
      <c r="A60" s="5">
        <v>33</v>
      </c>
      <c r="B60" s="3" t="s">
        <v>52</v>
      </c>
      <c r="C60" s="8">
        <v>43</v>
      </c>
      <c r="D60" s="8">
        <v>117</v>
      </c>
      <c r="E60" s="8"/>
      <c r="F60" s="8"/>
      <c r="G60" s="1">
        <f t="shared" si="0"/>
        <v>160</v>
      </c>
      <c r="H60" s="8">
        <v>0</v>
      </c>
      <c r="I60" s="8">
        <v>9</v>
      </c>
      <c r="J60" s="8">
        <v>9</v>
      </c>
      <c r="K60" s="1">
        <f t="shared" si="1"/>
        <v>346764</v>
      </c>
      <c r="L60" s="1">
        <f t="shared" si="2"/>
        <v>10989</v>
      </c>
      <c r="M60" s="1">
        <f t="shared" si="3"/>
        <v>15384.6</v>
      </c>
      <c r="N60" s="1">
        <f t="shared" si="4"/>
        <v>373137.6</v>
      </c>
      <c r="O60" s="7">
        <f t="shared" si="5"/>
        <v>2588082.3935999996</v>
      </c>
      <c r="P60" s="30">
        <v>47518.7</v>
      </c>
      <c r="Q60" s="31">
        <f t="shared" si="6"/>
        <v>2635601.0936</v>
      </c>
    </row>
    <row r="61" spans="1:17" ht="15">
      <c r="A61" s="5">
        <v>34</v>
      </c>
      <c r="B61" s="3" t="s">
        <v>53</v>
      </c>
      <c r="C61" s="8">
        <v>23</v>
      </c>
      <c r="D61" s="8">
        <v>147</v>
      </c>
      <c r="E61" s="8"/>
      <c r="F61" s="8"/>
      <c r="G61" s="1">
        <f t="shared" si="0"/>
        <v>170</v>
      </c>
      <c r="H61" s="8">
        <v>0</v>
      </c>
      <c r="I61" s="8">
        <v>10</v>
      </c>
      <c r="J61" s="8">
        <v>4</v>
      </c>
      <c r="K61" s="1">
        <f t="shared" si="1"/>
        <v>380952</v>
      </c>
      <c r="L61" s="1">
        <f t="shared" si="2"/>
        <v>12210</v>
      </c>
      <c r="M61" s="1">
        <f t="shared" si="3"/>
        <v>6837.6</v>
      </c>
      <c r="N61" s="1">
        <f t="shared" si="4"/>
        <v>399999.6</v>
      </c>
      <c r="O61" s="7">
        <f t="shared" si="5"/>
        <v>2774397.2255999995</v>
      </c>
      <c r="P61" s="30">
        <v>78437.59</v>
      </c>
      <c r="Q61" s="31">
        <f t="shared" si="6"/>
        <v>2852834.8155999994</v>
      </c>
    </row>
    <row r="62" spans="1:17" ht="15">
      <c r="A62" s="5">
        <v>35</v>
      </c>
      <c r="B62" s="3" t="s">
        <v>54</v>
      </c>
      <c r="C62" s="8">
        <v>45</v>
      </c>
      <c r="D62" s="8">
        <v>110</v>
      </c>
      <c r="E62" s="8"/>
      <c r="F62" s="8"/>
      <c r="G62" s="1">
        <f t="shared" si="0"/>
        <v>155</v>
      </c>
      <c r="H62" s="8">
        <v>3</v>
      </c>
      <c r="I62" s="8">
        <v>11</v>
      </c>
      <c r="J62" s="8">
        <v>2</v>
      </c>
      <c r="K62" s="1">
        <f t="shared" si="1"/>
        <v>339438</v>
      </c>
      <c r="L62" s="1">
        <f t="shared" si="2"/>
        <v>13431</v>
      </c>
      <c r="M62" s="1">
        <f t="shared" si="3"/>
        <v>3418.8</v>
      </c>
      <c r="N62" s="1">
        <f t="shared" si="4"/>
        <v>356287.8</v>
      </c>
      <c r="O62" s="7">
        <f t="shared" si="5"/>
        <v>2471212.1807999997</v>
      </c>
      <c r="P62" s="30">
        <v>108454.29</v>
      </c>
      <c r="Q62" s="31">
        <f t="shared" si="6"/>
        <v>2579666.4708</v>
      </c>
    </row>
    <row r="63" spans="1:17" ht="15">
      <c r="A63" s="5">
        <v>36</v>
      </c>
      <c r="B63" s="3" t="s">
        <v>55</v>
      </c>
      <c r="C63" s="8">
        <v>40</v>
      </c>
      <c r="D63" s="8">
        <v>108</v>
      </c>
      <c r="E63" s="8"/>
      <c r="F63" s="8"/>
      <c r="G63" s="1">
        <f t="shared" si="0"/>
        <v>148</v>
      </c>
      <c r="H63" s="8">
        <v>4</v>
      </c>
      <c r="I63" s="8">
        <v>8</v>
      </c>
      <c r="J63" s="8">
        <v>2</v>
      </c>
      <c r="K63" s="1">
        <f t="shared" si="1"/>
        <v>327228</v>
      </c>
      <c r="L63" s="1">
        <f t="shared" si="2"/>
        <v>9768</v>
      </c>
      <c r="M63" s="1">
        <f t="shared" si="3"/>
        <v>3418.8</v>
      </c>
      <c r="N63" s="1">
        <f t="shared" si="4"/>
        <v>340414.8</v>
      </c>
      <c r="O63" s="7">
        <f t="shared" si="5"/>
        <v>2361117.0528</v>
      </c>
      <c r="P63" s="30">
        <v>80102.9</v>
      </c>
      <c r="Q63" s="31">
        <f t="shared" si="6"/>
        <v>2441219.9528</v>
      </c>
    </row>
    <row r="64" spans="1:17" ht="15">
      <c r="A64" s="5">
        <v>37</v>
      </c>
      <c r="B64" s="3" t="s">
        <v>56</v>
      </c>
      <c r="C64" s="8">
        <v>45</v>
      </c>
      <c r="D64" s="8">
        <v>204</v>
      </c>
      <c r="E64" s="8"/>
      <c r="F64" s="8"/>
      <c r="G64" s="1">
        <f t="shared" si="0"/>
        <v>249</v>
      </c>
      <c r="H64" s="8">
        <v>4</v>
      </c>
      <c r="I64" s="8">
        <v>20</v>
      </c>
      <c r="J64" s="8">
        <v>3</v>
      </c>
      <c r="K64" s="1">
        <f t="shared" si="1"/>
        <v>542124</v>
      </c>
      <c r="L64" s="1">
        <f t="shared" si="2"/>
        <v>24420</v>
      </c>
      <c r="M64" s="1">
        <f t="shared" si="3"/>
        <v>5128.200000000001</v>
      </c>
      <c r="N64" s="1">
        <f t="shared" si="4"/>
        <v>571672.2</v>
      </c>
      <c r="O64" s="7">
        <f t="shared" si="5"/>
        <v>3965118.3792</v>
      </c>
      <c r="P64" s="30">
        <v>181910.57</v>
      </c>
      <c r="Q64" s="31">
        <f t="shared" si="6"/>
        <v>4147028.9491999997</v>
      </c>
    </row>
    <row r="65" spans="1:17" ht="15">
      <c r="A65" s="5">
        <v>38</v>
      </c>
      <c r="B65" s="3" t="s">
        <v>57</v>
      </c>
      <c r="C65" s="8">
        <v>24</v>
      </c>
      <c r="D65" s="8">
        <v>249</v>
      </c>
      <c r="E65" s="8"/>
      <c r="F65" s="8"/>
      <c r="G65" s="1">
        <f aca="true" t="shared" si="7" ref="G65:G123">SUM(C65:F65)</f>
        <v>273</v>
      </c>
      <c r="H65" s="8">
        <v>1</v>
      </c>
      <c r="I65" s="8">
        <v>13</v>
      </c>
      <c r="J65" s="8">
        <v>2</v>
      </c>
      <c r="K65" s="1">
        <f aca="true" t="shared" si="8" ref="K65:K123">(G65-H65-I65-J65)*2442</f>
        <v>627594</v>
      </c>
      <c r="L65" s="1">
        <f aca="true" t="shared" si="9" ref="L65:L123">I65*1221</f>
        <v>15873</v>
      </c>
      <c r="M65" s="1">
        <f aca="true" t="shared" si="10" ref="M65:M123">J65*1709.4</f>
        <v>3418.8</v>
      </c>
      <c r="N65" s="1">
        <f aca="true" t="shared" si="11" ref="N65:N123">SUM(K65:M65)</f>
        <v>646885.8</v>
      </c>
      <c r="O65" s="7">
        <f aca="true" t="shared" si="12" ref="O65:O123">N65*12*0.68*0.85</f>
        <v>4486799.9088</v>
      </c>
      <c r="P65" s="30">
        <v>82917.53</v>
      </c>
      <c r="Q65" s="31">
        <f t="shared" si="6"/>
        <v>4569717.438800001</v>
      </c>
    </row>
    <row r="66" spans="1:17" ht="15">
      <c r="A66" s="5">
        <v>39</v>
      </c>
      <c r="B66" s="3" t="s">
        <v>58</v>
      </c>
      <c r="C66" s="8">
        <v>76</v>
      </c>
      <c r="D66" s="8">
        <v>191</v>
      </c>
      <c r="E66" s="8"/>
      <c r="F66" s="8"/>
      <c r="G66" s="1">
        <f t="shared" si="7"/>
        <v>267</v>
      </c>
      <c r="H66" s="8">
        <v>1</v>
      </c>
      <c r="I66" s="8">
        <v>17</v>
      </c>
      <c r="J66" s="8">
        <v>2</v>
      </c>
      <c r="K66" s="1">
        <f t="shared" si="8"/>
        <v>603174</v>
      </c>
      <c r="L66" s="1">
        <f t="shared" si="9"/>
        <v>20757</v>
      </c>
      <c r="M66" s="1">
        <f t="shared" si="10"/>
        <v>3418.8</v>
      </c>
      <c r="N66" s="1">
        <f t="shared" si="11"/>
        <v>627349.8</v>
      </c>
      <c r="O66" s="7">
        <f t="shared" si="12"/>
        <v>4351298.212800001</v>
      </c>
      <c r="P66" s="30">
        <v>248048.7</v>
      </c>
      <c r="Q66" s="31">
        <f t="shared" si="6"/>
        <v>4599346.912800001</v>
      </c>
    </row>
    <row r="67" spans="1:17" ht="15">
      <c r="A67" s="5">
        <v>40</v>
      </c>
      <c r="B67" s="3" t="s">
        <v>59</v>
      </c>
      <c r="C67" s="8">
        <v>22</v>
      </c>
      <c r="D67" s="8">
        <v>122</v>
      </c>
      <c r="E67" s="8"/>
      <c r="F67" s="8"/>
      <c r="G67" s="1">
        <f t="shared" si="7"/>
        <v>144</v>
      </c>
      <c r="H67" s="8">
        <v>2</v>
      </c>
      <c r="I67" s="8">
        <v>19</v>
      </c>
      <c r="J67" s="8">
        <v>4</v>
      </c>
      <c r="K67" s="1">
        <f t="shared" si="8"/>
        <v>290598</v>
      </c>
      <c r="L67" s="1">
        <f t="shared" si="9"/>
        <v>23199</v>
      </c>
      <c r="M67" s="1">
        <f t="shared" si="10"/>
        <v>6837.6</v>
      </c>
      <c r="N67" s="1">
        <f t="shared" si="11"/>
        <v>320634.6</v>
      </c>
      <c r="O67" s="7">
        <f t="shared" si="12"/>
        <v>2223921.5856</v>
      </c>
      <c r="P67" s="30">
        <v>88031.14</v>
      </c>
      <c r="Q67" s="31">
        <f t="shared" si="6"/>
        <v>2311952.7256</v>
      </c>
    </row>
    <row r="68" spans="1:17" ht="15">
      <c r="A68" s="5">
        <v>41</v>
      </c>
      <c r="B68" s="3" t="s">
        <v>60</v>
      </c>
      <c r="C68" s="8">
        <v>61</v>
      </c>
      <c r="D68" s="8">
        <v>198</v>
      </c>
      <c r="E68" s="8"/>
      <c r="F68" s="8"/>
      <c r="G68" s="1">
        <f t="shared" si="7"/>
        <v>259</v>
      </c>
      <c r="H68" s="8">
        <v>1</v>
      </c>
      <c r="I68" s="8">
        <v>20</v>
      </c>
      <c r="J68" s="8">
        <v>6</v>
      </c>
      <c r="K68" s="1">
        <f t="shared" si="8"/>
        <v>566544</v>
      </c>
      <c r="L68" s="1">
        <f t="shared" si="9"/>
        <v>24420</v>
      </c>
      <c r="M68" s="1">
        <f t="shared" si="10"/>
        <v>10256.400000000001</v>
      </c>
      <c r="N68" s="1">
        <f t="shared" si="11"/>
        <v>601220.4</v>
      </c>
      <c r="O68" s="7">
        <f t="shared" si="12"/>
        <v>4170064.6944000004</v>
      </c>
      <c r="P68" s="30">
        <v>251330.48</v>
      </c>
      <c r="Q68" s="31">
        <f t="shared" si="6"/>
        <v>4421395.174400001</v>
      </c>
    </row>
    <row r="69" spans="1:17" ht="15">
      <c r="A69" s="5">
        <v>42</v>
      </c>
      <c r="B69" s="3" t="s">
        <v>61</v>
      </c>
      <c r="C69" s="8">
        <v>52</v>
      </c>
      <c r="D69" s="8">
        <v>281</v>
      </c>
      <c r="E69" s="8"/>
      <c r="F69" s="8"/>
      <c r="G69" s="1">
        <f t="shared" si="7"/>
        <v>333</v>
      </c>
      <c r="H69" s="8">
        <v>3</v>
      </c>
      <c r="I69" s="8">
        <v>15</v>
      </c>
      <c r="J69" s="8">
        <v>11</v>
      </c>
      <c r="K69" s="1">
        <f t="shared" si="8"/>
        <v>742368</v>
      </c>
      <c r="L69" s="1">
        <f t="shared" si="9"/>
        <v>18315</v>
      </c>
      <c r="M69" s="1">
        <f t="shared" si="10"/>
        <v>18803.4</v>
      </c>
      <c r="N69" s="1">
        <f t="shared" si="11"/>
        <v>779486.4</v>
      </c>
      <c r="O69" s="7">
        <f t="shared" si="12"/>
        <v>5406517.670400001</v>
      </c>
      <c r="P69" s="30">
        <v>323260.98</v>
      </c>
      <c r="Q69" s="31">
        <f t="shared" si="6"/>
        <v>5729778.650400002</v>
      </c>
    </row>
    <row r="70" spans="1:17" ht="15">
      <c r="A70" s="5">
        <v>43</v>
      </c>
      <c r="B70" s="3" t="s">
        <v>62</v>
      </c>
      <c r="C70" s="8">
        <v>45</v>
      </c>
      <c r="D70" s="8">
        <v>205</v>
      </c>
      <c r="E70" s="8"/>
      <c r="F70" s="8"/>
      <c r="G70" s="1">
        <f t="shared" si="7"/>
        <v>250</v>
      </c>
      <c r="H70" s="8">
        <v>3</v>
      </c>
      <c r="I70" s="8">
        <v>11</v>
      </c>
      <c r="J70" s="8">
        <v>7</v>
      </c>
      <c r="K70" s="1">
        <f t="shared" si="8"/>
        <v>559218</v>
      </c>
      <c r="L70" s="1">
        <f t="shared" si="9"/>
        <v>13431</v>
      </c>
      <c r="M70" s="1">
        <f t="shared" si="10"/>
        <v>11965.800000000001</v>
      </c>
      <c r="N70" s="1">
        <f t="shared" si="11"/>
        <v>584614.8</v>
      </c>
      <c r="O70" s="7">
        <f t="shared" si="12"/>
        <v>4054888.252800001</v>
      </c>
      <c r="P70" s="30">
        <v>274721.59</v>
      </c>
      <c r="Q70" s="31">
        <f t="shared" si="6"/>
        <v>4329609.842800001</v>
      </c>
    </row>
    <row r="71" spans="1:17" ht="15">
      <c r="A71" s="5">
        <v>44</v>
      </c>
      <c r="B71" s="3" t="s">
        <v>63</v>
      </c>
      <c r="C71" s="8">
        <v>48</v>
      </c>
      <c r="D71" s="8">
        <v>125</v>
      </c>
      <c r="E71" s="8"/>
      <c r="F71" s="8"/>
      <c r="G71" s="1">
        <f t="shared" si="7"/>
        <v>173</v>
      </c>
      <c r="H71" s="8">
        <v>2</v>
      </c>
      <c r="I71" s="8">
        <v>5</v>
      </c>
      <c r="J71" s="8">
        <v>5</v>
      </c>
      <c r="K71" s="1">
        <f t="shared" si="8"/>
        <v>393162</v>
      </c>
      <c r="L71" s="1">
        <f t="shared" si="9"/>
        <v>6105</v>
      </c>
      <c r="M71" s="1">
        <f t="shared" si="10"/>
        <v>8547</v>
      </c>
      <c r="N71" s="1">
        <f t="shared" si="11"/>
        <v>407814</v>
      </c>
      <c r="O71" s="7">
        <f t="shared" si="12"/>
        <v>2828597.904</v>
      </c>
      <c r="P71" s="30">
        <v>45883.7</v>
      </c>
      <c r="Q71" s="31">
        <f t="shared" si="6"/>
        <v>2874481.6040000003</v>
      </c>
    </row>
    <row r="72" spans="1:17" ht="15">
      <c r="A72" s="5">
        <v>45</v>
      </c>
      <c r="B72" s="3" t="s">
        <v>64</v>
      </c>
      <c r="C72" s="8">
        <v>53</v>
      </c>
      <c r="D72" s="8">
        <v>256</v>
      </c>
      <c r="E72" s="8"/>
      <c r="F72" s="8"/>
      <c r="G72" s="1">
        <f t="shared" si="7"/>
        <v>309</v>
      </c>
      <c r="H72" s="8">
        <v>3</v>
      </c>
      <c r="I72" s="8">
        <v>21</v>
      </c>
      <c r="J72" s="8">
        <v>7</v>
      </c>
      <c r="K72" s="1">
        <f t="shared" si="8"/>
        <v>678876</v>
      </c>
      <c r="L72" s="1">
        <f t="shared" si="9"/>
        <v>25641</v>
      </c>
      <c r="M72" s="1">
        <f t="shared" si="10"/>
        <v>11965.800000000001</v>
      </c>
      <c r="N72" s="1">
        <f t="shared" si="11"/>
        <v>716482.8</v>
      </c>
      <c r="O72" s="7">
        <f t="shared" si="12"/>
        <v>4969524.700800001</v>
      </c>
      <c r="P72" s="30">
        <v>70967.62</v>
      </c>
      <c r="Q72" s="31">
        <f aca="true" t="shared" si="13" ref="Q72:Q135">O72+P72</f>
        <v>5040492.320800001</v>
      </c>
    </row>
    <row r="73" spans="1:17" ht="15">
      <c r="A73" s="5">
        <v>46</v>
      </c>
      <c r="B73" s="3" t="s">
        <v>65</v>
      </c>
      <c r="C73" s="8">
        <v>52</v>
      </c>
      <c r="D73" s="8">
        <v>234</v>
      </c>
      <c r="E73" s="8"/>
      <c r="F73" s="8"/>
      <c r="G73" s="1">
        <f t="shared" si="7"/>
        <v>286</v>
      </c>
      <c r="H73" s="8">
        <v>6</v>
      </c>
      <c r="I73" s="8">
        <v>16</v>
      </c>
      <c r="J73" s="8">
        <v>3</v>
      </c>
      <c r="K73" s="1">
        <f t="shared" si="8"/>
        <v>637362</v>
      </c>
      <c r="L73" s="1">
        <f t="shared" si="9"/>
        <v>19536</v>
      </c>
      <c r="M73" s="1">
        <f t="shared" si="10"/>
        <v>5128.200000000001</v>
      </c>
      <c r="N73" s="1">
        <f t="shared" si="11"/>
        <v>662026.2</v>
      </c>
      <c r="O73" s="7">
        <f t="shared" si="12"/>
        <v>4591813.7232</v>
      </c>
      <c r="P73" s="30">
        <v>213314.56</v>
      </c>
      <c r="Q73" s="31">
        <f t="shared" si="13"/>
        <v>4805128.2831999995</v>
      </c>
    </row>
    <row r="74" spans="1:17" ht="15">
      <c r="A74" s="5">
        <v>47</v>
      </c>
      <c r="B74" s="3" t="s">
        <v>66</v>
      </c>
      <c r="C74" s="8">
        <v>46</v>
      </c>
      <c r="D74" s="8">
        <v>220</v>
      </c>
      <c r="E74" s="8"/>
      <c r="F74" s="8"/>
      <c r="G74" s="1">
        <f t="shared" si="7"/>
        <v>266</v>
      </c>
      <c r="H74" s="8">
        <v>2</v>
      </c>
      <c r="I74" s="8">
        <v>10</v>
      </c>
      <c r="J74" s="8">
        <v>2</v>
      </c>
      <c r="K74" s="1">
        <f t="shared" si="8"/>
        <v>615384</v>
      </c>
      <c r="L74" s="1">
        <f t="shared" si="9"/>
        <v>12210</v>
      </c>
      <c r="M74" s="1">
        <f t="shared" si="10"/>
        <v>3418.8</v>
      </c>
      <c r="N74" s="1">
        <f t="shared" si="11"/>
        <v>631012.8</v>
      </c>
      <c r="O74" s="7">
        <f t="shared" si="12"/>
        <v>4376704.780800001</v>
      </c>
      <c r="P74" s="30">
        <v>113612.97</v>
      </c>
      <c r="Q74" s="31">
        <f t="shared" si="13"/>
        <v>4490317.7508000005</v>
      </c>
    </row>
    <row r="75" spans="1:17" ht="15">
      <c r="A75" s="5">
        <v>48</v>
      </c>
      <c r="B75" s="3" t="s">
        <v>67</v>
      </c>
      <c r="C75" s="8">
        <v>45</v>
      </c>
      <c r="D75" s="8">
        <v>229</v>
      </c>
      <c r="E75" s="8"/>
      <c r="F75" s="8"/>
      <c r="G75" s="1">
        <f t="shared" si="7"/>
        <v>274</v>
      </c>
      <c r="H75" s="8">
        <v>3</v>
      </c>
      <c r="I75" s="8">
        <v>13</v>
      </c>
      <c r="J75" s="8">
        <v>7</v>
      </c>
      <c r="K75" s="1">
        <f t="shared" si="8"/>
        <v>612942</v>
      </c>
      <c r="L75" s="1">
        <f t="shared" si="9"/>
        <v>15873</v>
      </c>
      <c r="M75" s="1">
        <f t="shared" si="10"/>
        <v>11965.800000000001</v>
      </c>
      <c r="N75" s="1">
        <f t="shared" si="11"/>
        <v>640780.8</v>
      </c>
      <c r="O75" s="7">
        <f t="shared" si="12"/>
        <v>4444455.6288</v>
      </c>
      <c r="P75" s="30">
        <v>95181.1</v>
      </c>
      <c r="Q75" s="31">
        <f t="shared" si="13"/>
        <v>4539636.7288</v>
      </c>
    </row>
    <row r="76" spans="1:17" ht="15">
      <c r="A76" s="5">
        <v>49</v>
      </c>
      <c r="B76" s="3" t="s">
        <v>68</v>
      </c>
      <c r="C76" s="8">
        <v>44</v>
      </c>
      <c r="D76" s="8">
        <v>215</v>
      </c>
      <c r="E76" s="8"/>
      <c r="F76" s="8"/>
      <c r="G76" s="1">
        <f t="shared" si="7"/>
        <v>259</v>
      </c>
      <c r="H76" s="8">
        <v>6</v>
      </c>
      <c r="I76" s="8">
        <v>16</v>
      </c>
      <c r="J76" s="8">
        <v>11</v>
      </c>
      <c r="K76" s="1">
        <f t="shared" si="8"/>
        <v>551892</v>
      </c>
      <c r="L76" s="1">
        <f t="shared" si="9"/>
        <v>19536</v>
      </c>
      <c r="M76" s="1">
        <f t="shared" si="10"/>
        <v>18803.4</v>
      </c>
      <c r="N76" s="1">
        <f t="shared" si="11"/>
        <v>590231.4</v>
      </c>
      <c r="O76" s="7">
        <f t="shared" si="12"/>
        <v>4093844.9904</v>
      </c>
      <c r="P76" s="30">
        <v>154662.88</v>
      </c>
      <c r="Q76" s="31">
        <f t="shared" si="13"/>
        <v>4248507.8704</v>
      </c>
    </row>
    <row r="77" spans="1:17" ht="15">
      <c r="A77" s="5">
        <v>50</v>
      </c>
      <c r="B77" s="3" t="s">
        <v>69</v>
      </c>
      <c r="C77" s="8">
        <v>16</v>
      </c>
      <c r="D77" s="8">
        <v>96</v>
      </c>
      <c r="E77" s="8"/>
      <c r="F77" s="8"/>
      <c r="G77" s="1">
        <f t="shared" si="7"/>
        <v>112</v>
      </c>
      <c r="H77" s="8">
        <v>2</v>
      </c>
      <c r="I77" s="8">
        <v>10</v>
      </c>
      <c r="J77" s="8">
        <v>5</v>
      </c>
      <c r="K77" s="1">
        <f t="shared" si="8"/>
        <v>231990</v>
      </c>
      <c r="L77" s="1">
        <f t="shared" si="9"/>
        <v>12210</v>
      </c>
      <c r="M77" s="1">
        <f t="shared" si="10"/>
        <v>8547</v>
      </c>
      <c r="N77" s="1">
        <f t="shared" si="11"/>
        <v>252747</v>
      </c>
      <c r="O77" s="7">
        <f t="shared" si="12"/>
        <v>1753053.1920000003</v>
      </c>
      <c r="P77" s="30">
        <v>73029.27</v>
      </c>
      <c r="Q77" s="31">
        <f t="shared" si="13"/>
        <v>1826082.4620000003</v>
      </c>
    </row>
    <row r="78" spans="1:17" ht="15">
      <c r="A78" s="5">
        <v>51</v>
      </c>
      <c r="B78" s="3" t="s">
        <v>70</v>
      </c>
      <c r="C78" s="8">
        <v>49</v>
      </c>
      <c r="D78" s="8">
        <v>184</v>
      </c>
      <c r="E78" s="8"/>
      <c r="F78" s="8"/>
      <c r="G78" s="1">
        <f t="shared" si="7"/>
        <v>233</v>
      </c>
      <c r="H78" s="8">
        <v>8</v>
      </c>
      <c r="I78" s="8">
        <v>18</v>
      </c>
      <c r="J78" s="8">
        <v>6</v>
      </c>
      <c r="K78" s="1">
        <f t="shared" si="8"/>
        <v>490842</v>
      </c>
      <c r="L78" s="1">
        <f t="shared" si="9"/>
        <v>21978</v>
      </c>
      <c r="M78" s="1">
        <f t="shared" si="10"/>
        <v>10256.400000000001</v>
      </c>
      <c r="N78" s="1">
        <f t="shared" si="11"/>
        <v>523076.4</v>
      </c>
      <c r="O78" s="7">
        <f t="shared" si="12"/>
        <v>3628057.9104000004</v>
      </c>
      <c r="P78" s="30">
        <v>66663.5</v>
      </c>
      <c r="Q78" s="31">
        <f t="shared" si="13"/>
        <v>3694721.4104000004</v>
      </c>
    </row>
    <row r="79" spans="1:17" ht="12.75">
      <c r="A79" s="39" t="s">
        <v>71</v>
      </c>
      <c r="B79" s="39"/>
      <c r="C79" s="4"/>
      <c r="D79" s="4"/>
      <c r="E79" s="4"/>
      <c r="F79" s="4"/>
      <c r="G79" s="1"/>
      <c r="H79" s="4"/>
      <c r="I79" s="4"/>
      <c r="J79" s="4"/>
      <c r="K79" s="1"/>
      <c r="L79" s="1"/>
      <c r="M79" s="1"/>
      <c r="N79" s="1"/>
      <c r="O79" s="7"/>
      <c r="P79" s="30"/>
      <c r="Q79" s="31">
        <f t="shared" si="13"/>
        <v>0</v>
      </c>
    </row>
    <row r="80" spans="1:17" ht="15">
      <c r="A80" s="5">
        <v>1</v>
      </c>
      <c r="B80" s="3" t="s">
        <v>72</v>
      </c>
      <c r="C80" s="8">
        <v>35</v>
      </c>
      <c r="D80" s="8">
        <v>123</v>
      </c>
      <c r="E80" s="8"/>
      <c r="F80" s="8"/>
      <c r="G80" s="1">
        <f t="shared" si="7"/>
        <v>158</v>
      </c>
      <c r="H80" s="8">
        <v>3</v>
      </c>
      <c r="I80" s="8">
        <v>17</v>
      </c>
      <c r="J80" s="8">
        <v>6</v>
      </c>
      <c r="K80" s="1">
        <f t="shared" si="8"/>
        <v>322344</v>
      </c>
      <c r="L80" s="1">
        <f t="shared" si="9"/>
        <v>20757</v>
      </c>
      <c r="M80" s="1">
        <f t="shared" si="10"/>
        <v>10256.400000000001</v>
      </c>
      <c r="N80" s="1">
        <f t="shared" si="11"/>
        <v>353357.4</v>
      </c>
      <c r="O80" s="7">
        <f t="shared" si="12"/>
        <v>2450886.9264</v>
      </c>
      <c r="P80" s="30">
        <v>63927.71</v>
      </c>
      <c r="Q80" s="31">
        <f t="shared" si="13"/>
        <v>2514814.6364</v>
      </c>
    </row>
    <row r="81" spans="1:17" ht="15">
      <c r="A81" s="5">
        <v>2</v>
      </c>
      <c r="B81" s="3" t="s">
        <v>73</v>
      </c>
      <c r="C81" s="8"/>
      <c r="D81" s="8">
        <v>210</v>
      </c>
      <c r="E81" s="8"/>
      <c r="F81" s="8"/>
      <c r="G81" s="1">
        <f t="shared" si="7"/>
        <v>210</v>
      </c>
      <c r="H81" s="8">
        <v>3</v>
      </c>
      <c r="I81" s="8">
        <v>17</v>
      </c>
      <c r="J81" s="8">
        <v>3</v>
      </c>
      <c r="K81" s="1">
        <f t="shared" si="8"/>
        <v>456654</v>
      </c>
      <c r="L81" s="1">
        <f t="shared" si="9"/>
        <v>20757</v>
      </c>
      <c r="M81" s="1">
        <f t="shared" si="10"/>
        <v>5128.200000000001</v>
      </c>
      <c r="N81" s="1">
        <f t="shared" si="11"/>
        <v>482539.2</v>
      </c>
      <c r="O81" s="7">
        <f t="shared" si="12"/>
        <v>3346891.8912000004</v>
      </c>
      <c r="P81" s="30">
        <v>38963.45</v>
      </c>
      <c r="Q81" s="31">
        <f t="shared" si="13"/>
        <v>3385855.3412000006</v>
      </c>
    </row>
    <row r="82" spans="1:17" ht="15">
      <c r="A82" s="5">
        <v>3</v>
      </c>
      <c r="B82" s="3" t="s">
        <v>74</v>
      </c>
      <c r="C82" s="8"/>
      <c r="D82" s="8">
        <v>114</v>
      </c>
      <c r="E82" s="8"/>
      <c r="F82" s="8"/>
      <c r="G82" s="1">
        <f t="shared" si="7"/>
        <v>114</v>
      </c>
      <c r="H82" s="8">
        <v>2</v>
      </c>
      <c r="I82" s="8">
        <v>13</v>
      </c>
      <c r="J82" s="8">
        <v>4</v>
      </c>
      <c r="K82" s="1">
        <f t="shared" si="8"/>
        <v>231990</v>
      </c>
      <c r="L82" s="1">
        <f t="shared" si="9"/>
        <v>15873</v>
      </c>
      <c r="M82" s="1">
        <f t="shared" si="10"/>
        <v>6837.6</v>
      </c>
      <c r="N82" s="1">
        <f t="shared" si="11"/>
        <v>254700.6</v>
      </c>
      <c r="O82" s="7">
        <f t="shared" si="12"/>
        <v>1766603.3616000002</v>
      </c>
      <c r="P82" s="30">
        <v>63965.11</v>
      </c>
      <c r="Q82" s="31">
        <f t="shared" si="13"/>
        <v>1830568.4716000003</v>
      </c>
    </row>
    <row r="83" spans="1:17" ht="15">
      <c r="A83" s="5">
        <v>4</v>
      </c>
      <c r="B83" s="3" t="s">
        <v>75</v>
      </c>
      <c r="C83" s="8">
        <v>63</v>
      </c>
      <c r="D83" s="8">
        <v>222</v>
      </c>
      <c r="E83" s="8"/>
      <c r="F83" s="8"/>
      <c r="G83" s="1">
        <f t="shared" si="7"/>
        <v>285</v>
      </c>
      <c r="H83" s="8">
        <v>2</v>
      </c>
      <c r="I83" s="8">
        <v>33</v>
      </c>
      <c r="J83" s="8">
        <v>11</v>
      </c>
      <c r="K83" s="1">
        <f t="shared" si="8"/>
        <v>583638</v>
      </c>
      <c r="L83" s="1">
        <f t="shared" si="9"/>
        <v>40293</v>
      </c>
      <c r="M83" s="1">
        <f t="shared" si="10"/>
        <v>18803.4</v>
      </c>
      <c r="N83" s="1">
        <f t="shared" si="11"/>
        <v>642734.4</v>
      </c>
      <c r="O83" s="7">
        <f t="shared" si="12"/>
        <v>4458005.798400001</v>
      </c>
      <c r="P83" s="30">
        <v>132894.98</v>
      </c>
      <c r="Q83" s="31">
        <f t="shared" si="13"/>
        <v>4590900.778400001</v>
      </c>
    </row>
    <row r="84" spans="1:17" ht="15">
      <c r="A84" s="5">
        <v>5</v>
      </c>
      <c r="B84" s="3" t="s">
        <v>76</v>
      </c>
      <c r="C84" s="8">
        <v>32</v>
      </c>
      <c r="D84" s="8">
        <v>129</v>
      </c>
      <c r="E84" s="8"/>
      <c r="F84" s="8"/>
      <c r="G84" s="1">
        <f t="shared" si="7"/>
        <v>161</v>
      </c>
      <c r="H84" s="8">
        <v>3</v>
      </c>
      <c r="I84" s="8">
        <v>16</v>
      </c>
      <c r="J84" s="8">
        <v>6</v>
      </c>
      <c r="K84" s="1">
        <f t="shared" si="8"/>
        <v>332112</v>
      </c>
      <c r="L84" s="1">
        <f t="shared" si="9"/>
        <v>19536</v>
      </c>
      <c r="M84" s="1">
        <f t="shared" si="10"/>
        <v>10256.400000000001</v>
      </c>
      <c r="N84" s="1">
        <f t="shared" si="11"/>
        <v>361904.4</v>
      </c>
      <c r="O84" s="7">
        <f t="shared" si="12"/>
        <v>2510168.9184000003</v>
      </c>
      <c r="P84" s="30">
        <v>43621.19</v>
      </c>
      <c r="Q84" s="31">
        <f t="shared" si="13"/>
        <v>2553790.1084000003</v>
      </c>
    </row>
    <row r="85" spans="1:17" ht="15">
      <c r="A85" s="5">
        <v>6</v>
      </c>
      <c r="B85" s="3" t="s">
        <v>77</v>
      </c>
      <c r="C85" s="8">
        <v>22</v>
      </c>
      <c r="D85" s="8">
        <v>271</v>
      </c>
      <c r="E85" s="8"/>
      <c r="F85" s="8"/>
      <c r="G85" s="1">
        <f t="shared" si="7"/>
        <v>293</v>
      </c>
      <c r="H85" s="8">
        <v>9</v>
      </c>
      <c r="I85" s="8">
        <v>30</v>
      </c>
      <c r="J85" s="8">
        <v>9</v>
      </c>
      <c r="K85" s="1">
        <f t="shared" si="8"/>
        <v>598290</v>
      </c>
      <c r="L85" s="1">
        <f t="shared" si="9"/>
        <v>36630</v>
      </c>
      <c r="M85" s="1">
        <f t="shared" si="10"/>
        <v>15384.6</v>
      </c>
      <c r="N85" s="1">
        <f t="shared" si="11"/>
        <v>650304.6</v>
      </c>
      <c r="O85" s="7">
        <f t="shared" si="12"/>
        <v>4510512.7056</v>
      </c>
      <c r="P85" s="30">
        <v>122122.78</v>
      </c>
      <c r="Q85" s="31">
        <f t="shared" si="13"/>
        <v>4632635.4856</v>
      </c>
    </row>
    <row r="86" spans="1:17" ht="15">
      <c r="A86" s="5">
        <v>7</v>
      </c>
      <c r="B86" s="11" t="s">
        <v>78</v>
      </c>
      <c r="C86" s="12">
        <v>28</v>
      </c>
      <c r="D86" s="12">
        <v>118</v>
      </c>
      <c r="E86" s="12"/>
      <c r="F86" s="12"/>
      <c r="G86" s="1">
        <f t="shared" si="7"/>
        <v>146</v>
      </c>
      <c r="H86" s="12">
        <v>7</v>
      </c>
      <c r="I86" s="12">
        <v>12</v>
      </c>
      <c r="J86" s="12">
        <v>2</v>
      </c>
      <c r="K86" s="1">
        <f t="shared" si="8"/>
        <v>305250</v>
      </c>
      <c r="L86" s="1">
        <f t="shared" si="9"/>
        <v>14652</v>
      </c>
      <c r="M86" s="1">
        <f t="shared" si="10"/>
        <v>3418.8</v>
      </c>
      <c r="N86" s="1">
        <f t="shared" si="11"/>
        <v>323320.8</v>
      </c>
      <c r="O86" s="7">
        <f t="shared" si="12"/>
        <v>2242553.0688</v>
      </c>
      <c r="P86" s="30">
        <v>51906</v>
      </c>
      <c r="Q86" s="31">
        <f t="shared" si="13"/>
        <v>2294459.0688</v>
      </c>
    </row>
    <row r="87" spans="1:17" ht="15">
      <c r="A87" s="5">
        <v>8</v>
      </c>
      <c r="B87" s="3" t="s">
        <v>79</v>
      </c>
      <c r="C87" s="8">
        <v>60</v>
      </c>
      <c r="D87" s="8">
        <v>219</v>
      </c>
      <c r="E87" s="8"/>
      <c r="F87" s="8"/>
      <c r="G87" s="1">
        <f t="shared" si="7"/>
        <v>279</v>
      </c>
      <c r="H87" s="8">
        <v>4</v>
      </c>
      <c r="I87" s="8">
        <v>31</v>
      </c>
      <c r="J87" s="8">
        <v>13</v>
      </c>
      <c r="K87" s="1">
        <f t="shared" si="8"/>
        <v>564102</v>
      </c>
      <c r="L87" s="1">
        <f t="shared" si="9"/>
        <v>37851</v>
      </c>
      <c r="M87" s="1">
        <f t="shared" si="10"/>
        <v>22222.2</v>
      </c>
      <c r="N87" s="1">
        <f t="shared" si="11"/>
        <v>624175.2</v>
      </c>
      <c r="O87" s="7">
        <f t="shared" si="12"/>
        <v>4329279.1872000005</v>
      </c>
      <c r="P87" s="30">
        <v>128972.7</v>
      </c>
      <c r="Q87" s="31">
        <f t="shared" si="13"/>
        <v>4458251.887200001</v>
      </c>
    </row>
    <row r="88" spans="1:17" ht="15">
      <c r="A88" s="5">
        <v>9</v>
      </c>
      <c r="B88" s="3" t="s">
        <v>80</v>
      </c>
      <c r="C88" s="8">
        <v>39</v>
      </c>
      <c r="D88" s="8">
        <v>107</v>
      </c>
      <c r="E88" s="8"/>
      <c r="F88" s="8"/>
      <c r="G88" s="1">
        <f t="shared" si="7"/>
        <v>146</v>
      </c>
      <c r="H88" s="8">
        <v>2</v>
      </c>
      <c r="I88" s="8">
        <v>25</v>
      </c>
      <c r="J88" s="8">
        <v>7</v>
      </c>
      <c r="K88" s="1">
        <f t="shared" si="8"/>
        <v>273504</v>
      </c>
      <c r="L88" s="1">
        <f t="shared" si="9"/>
        <v>30525</v>
      </c>
      <c r="M88" s="1">
        <f t="shared" si="10"/>
        <v>11965.800000000001</v>
      </c>
      <c r="N88" s="1">
        <f t="shared" si="11"/>
        <v>315994.8</v>
      </c>
      <c r="O88" s="7">
        <f t="shared" si="12"/>
        <v>2191739.9328</v>
      </c>
      <c r="P88" s="30">
        <v>61317.24</v>
      </c>
      <c r="Q88" s="31">
        <f t="shared" si="13"/>
        <v>2253057.1728000003</v>
      </c>
    </row>
    <row r="89" spans="1:17" ht="15">
      <c r="A89" s="5">
        <v>10</v>
      </c>
      <c r="B89" s="3" t="s">
        <v>81</v>
      </c>
      <c r="C89" s="8">
        <v>27</v>
      </c>
      <c r="D89" s="8">
        <v>170</v>
      </c>
      <c r="E89" s="8"/>
      <c r="F89" s="8"/>
      <c r="G89" s="1">
        <f t="shared" si="7"/>
        <v>197</v>
      </c>
      <c r="H89" s="8">
        <v>1</v>
      </c>
      <c r="I89" s="8">
        <v>15</v>
      </c>
      <c r="J89" s="8">
        <v>9</v>
      </c>
      <c r="K89" s="1">
        <f t="shared" si="8"/>
        <v>420024</v>
      </c>
      <c r="L89" s="1">
        <f t="shared" si="9"/>
        <v>18315</v>
      </c>
      <c r="M89" s="1">
        <f t="shared" si="10"/>
        <v>15384.6</v>
      </c>
      <c r="N89" s="1">
        <f t="shared" si="11"/>
        <v>453723.6</v>
      </c>
      <c r="O89" s="7">
        <f t="shared" si="12"/>
        <v>3147026.8896</v>
      </c>
      <c r="P89" s="30">
        <v>115968.58</v>
      </c>
      <c r="Q89" s="31">
        <f t="shared" si="13"/>
        <v>3262995.4696</v>
      </c>
    </row>
    <row r="90" spans="1:17" ht="15">
      <c r="A90" s="5">
        <v>11</v>
      </c>
      <c r="B90" s="3" t="s">
        <v>82</v>
      </c>
      <c r="C90" s="8">
        <v>17</v>
      </c>
      <c r="D90" s="8">
        <v>110</v>
      </c>
      <c r="E90" s="8"/>
      <c r="F90" s="8"/>
      <c r="G90" s="1">
        <f t="shared" si="7"/>
        <v>127</v>
      </c>
      <c r="H90" s="8">
        <v>0</v>
      </c>
      <c r="I90" s="8">
        <v>12</v>
      </c>
      <c r="J90" s="8">
        <v>5</v>
      </c>
      <c r="K90" s="1">
        <f t="shared" si="8"/>
        <v>268620</v>
      </c>
      <c r="L90" s="1">
        <f t="shared" si="9"/>
        <v>14652</v>
      </c>
      <c r="M90" s="1">
        <f t="shared" si="10"/>
        <v>8547</v>
      </c>
      <c r="N90" s="1">
        <f t="shared" si="11"/>
        <v>291819</v>
      </c>
      <c r="O90" s="7">
        <f t="shared" si="12"/>
        <v>2024056.584</v>
      </c>
      <c r="P90" s="30">
        <v>80431.31</v>
      </c>
      <c r="Q90" s="31">
        <f t="shared" si="13"/>
        <v>2104487.894</v>
      </c>
    </row>
    <row r="91" spans="1:17" ht="12.75">
      <c r="A91" s="39" t="s">
        <v>83</v>
      </c>
      <c r="B91" s="39"/>
      <c r="C91" s="4"/>
      <c r="D91" s="4"/>
      <c r="E91" s="4"/>
      <c r="F91" s="4"/>
      <c r="G91" s="1"/>
      <c r="H91" s="4"/>
      <c r="I91" s="4"/>
      <c r="J91" s="4"/>
      <c r="K91" s="1"/>
      <c r="L91" s="1"/>
      <c r="M91" s="1"/>
      <c r="N91" s="1"/>
      <c r="O91" s="7"/>
      <c r="P91" s="30"/>
      <c r="Q91" s="31">
        <f t="shared" si="13"/>
        <v>0</v>
      </c>
    </row>
    <row r="92" spans="1:17" ht="15">
      <c r="A92" s="5">
        <v>1</v>
      </c>
      <c r="B92" s="13" t="s">
        <v>84</v>
      </c>
      <c r="C92" s="8">
        <v>24</v>
      </c>
      <c r="D92" s="8">
        <v>131</v>
      </c>
      <c r="E92" s="8"/>
      <c r="F92" s="8"/>
      <c r="G92" s="1">
        <f t="shared" si="7"/>
        <v>155</v>
      </c>
      <c r="H92" s="8">
        <v>2</v>
      </c>
      <c r="I92" s="8">
        <v>24</v>
      </c>
      <c r="J92" s="8">
        <v>4</v>
      </c>
      <c r="K92" s="1">
        <f t="shared" si="8"/>
        <v>305250</v>
      </c>
      <c r="L92" s="1">
        <f t="shared" si="9"/>
        <v>29304</v>
      </c>
      <c r="M92" s="1">
        <f t="shared" si="10"/>
        <v>6837.6</v>
      </c>
      <c r="N92" s="1">
        <f t="shared" si="11"/>
        <v>341391.6</v>
      </c>
      <c r="O92" s="7">
        <f t="shared" si="12"/>
        <v>2367892.1376</v>
      </c>
      <c r="P92" s="30">
        <v>73432.85</v>
      </c>
      <c r="Q92" s="31">
        <f t="shared" si="13"/>
        <v>2441324.9876</v>
      </c>
    </row>
    <row r="93" spans="1:17" ht="15">
      <c r="A93" s="5">
        <v>2</v>
      </c>
      <c r="B93" s="13" t="s">
        <v>85</v>
      </c>
      <c r="C93" s="8">
        <v>30</v>
      </c>
      <c r="D93" s="8">
        <v>143</v>
      </c>
      <c r="E93" s="8"/>
      <c r="F93" s="8"/>
      <c r="G93" s="1">
        <f t="shared" si="7"/>
        <v>173</v>
      </c>
      <c r="H93" s="8">
        <v>6</v>
      </c>
      <c r="I93" s="8">
        <v>22</v>
      </c>
      <c r="J93" s="8">
        <v>7</v>
      </c>
      <c r="K93" s="1">
        <f t="shared" si="8"/>
        <v>336996</v>
      </c>
      <c r="L93" s="1">
        <f t="shared" si="9"/>
        <v>26862</v>
      </c>
      <c r="M93" s="1">
        <f t="shared" si="10"/>
        <v>11965.800000000001</v>
      </c>
      <c r="N93" s="1">
        <f t="shared" si="11"/>
        <v>375823.8</v>
      </c>
      <c r="O93" s="7">
        <f t="shared" si="12"/>
        <v>2606713.8768</v>
      </c>
      <c r="P93" s="30">
        <v>65227.14</v>
      </c>
      <c r="Q93" s="31">
        <f t="shared" si="13"/>
        <v>2671941.0168000003</v>
      </c>
    </row>
    <row r="94" spans="1:17" ht="15">
      <c r="A94" s="5">
        <v>3</v>
      </c>
      <c r="B94" s="13" t="s">
        <v>86</v>
      </c>
      <c r="C94" s="8">
        <v>40</v>
      </c>
      <c r="D94" s="8">
        <f>169+22</f>
        <v>191</v>
      </c>
      <c r="E94" s="8"/>
      <c r="F94" s="8"/>
      <c r="G94" s="1">
        <f t="shared" si="7"/>
        <v>231</v>
      </c>
      <c r="H94" s="8">
        <v>7</v>
      </c>
      <c r="I94" s="8">
        <v>17</v>
      </c>
      <c r="J94" s="8">
        <v>8</v>
      </c>
      <c r="K94" s="1">
        <f t="shared" si="8"/>
        <v>485958</v>
      </c>
      <c r="L94" s="1">
        <f t="shared" si="9"/>
        <v>20757</v>
      </c>
      <c r="M94" s="1">
        <f t="shared" si="10"/>
        <v>13675.2</v>
      </c>
      <c r="N94" s="1">
        <f t="shared" si="11"/>
        <v>520390.2</v>
      </c>
      <c r="O94" s="7">
        <f t="shared" si="12"/>
        <v>3609426.4272000003</v>
      </c>
      <c r="P94" s="30">
        <v>298054.21</v>
      </c>
      <c r="Q94" s="31">
        <f t="shared" si="13"/>
        <v>3907480.6372</v>
      </c>
    </row>
    <row r="95" spans="1:17" ht="15">
      <c r="A95" s="5">
        <v>4</v>
      </c>
      <c r="B95" s="13" t="s">
        <v>87</v>
      </c>
      <c r="C95" s="8">
        <v>10</v>
      </c>
      <c r="D95" s="8">
        <v>50</v>
      </c>
      <c r="E95" s="8"/>
      <c r="F95" s="8"/>
      <c r="G95" s="1">
        <f t="shared" si="7"/>
        <v>60</v>
      </c>
      <c r="H95" s="8">
        <v>0</v>
      </c>
      <c r="I95" s="8">
        <v>4</v>
      </c>
      <c r="J95" s="8">
        <v>7</v>
      </c>
      <c r="K95" s="1">
        <f t="shared" si="8"/>
        <v>119658</v>
      </c>
      <c r="L95" s="1">
        <f t="shared" si="9"/>
        <v>4884</v>
      </c>
      <c r="M95" s="1">
        <f t="shared" si="10"/>
        <v>11965.800000000001</v>
      </c>
      <c r="N95" s="1">
        <f t="shared" si="11"/>
        <v>136507.8</v>
      </c>
      <c r="O95" s="7">
        <f t="shared" si="12"/>
        <v>946818.1008</v>
      </c>
      <c r="P95" s="30">
        <v>25598.66</v>
      </c>
      <c r="Q95" s="31">
        <f t="shared" si="13"/>
        <v>972416.7608</v>
      </c>
    </row>
    <row r="96" spans="1:17" ht="15">
      <c r="A96" s="5">
        <v>5</v>
      </c>
      <c r="B96" s="13" t="s">
        <v>88</v>
      </c>
      <c r="C96" s="8">
        <v>30</v>
      </c>
      <c r="D96" s="8">
        <v>202</v>
      </c>
      <c r="E96" s="8"/>
      <c r="F96" s="8"/>
      <c r="G96" s="1">
        <f t="shared" si="7"/>
        <v>232</v>
      </c>
      <c r="H96" s="8">
        <v>7</v>
      </c>
      <c r="I96" s="8">
        <v>26</v>
      </c>
      <c r="J96" s="8">
        <v>6</v>
      </c>
      <c r="K96" s="1">
        <f t="shared" si="8"/>
        <v>471306</v>
      </c>
      <c r="L96" s="1">
        <f t="shared" si="9"/>
        <v>31746</v>
      </c>
      <c r="M96" s="1">
        <f t="shared" si="10"/>
        <v>10256.400000000001</v>
      </c>
      <c r="N96" s="1">
        <f t="shared" si="11"/>
        <v>513308.4</v>
      </c>
      <c r="O96" s="7">
        <f t="shared" si="12"/>
        <v>3560307.0624000006</v>
      </c>
      <c r="P96" s="30">
        <v>110047.31</v>
      </c>
      <c r="Q96" s="31">
        <f t="shared" si="13"/>
        <v>3670354.3724000007</v>
      </c>
    </row>
    <row r="97" spans="1:17" ht="15">
      <c r="A97" s="5">
        <v>6</v>
      </c>
      <c r="B97" s="13" t="s">
        <v>89</v>
      </c>
      <c r="C97" s="8">
        <v>25</v>
      </c>
      <c r="D97" s="8">
        <v>118</v>
      </c>
      <c r="E97" s="8"/>
      <c r="F97" s="8"/>
      <c r="G97" s="1">
        <f t="shared" si="7"/>
        <v>143</v>
      </c>
      <c r="H97" s="8">
        <v>2</v>
      </c>
      <c r="I97" s="8">
        <v>15</v>
      </c>
      <c r="J97" s="8">
        <v>6</v>
      </c>
      <c r="K97" s="1">
        <f t="shared" si="8"/>
        <v>293040</v>
      </c>
      <c r="L97" s="1">
        <f t="shared" si="9"/>
        <v>18315</v>
      </c>
      <c r="M97" s="1">
        <f t="shared" si="10"/>
        <v>10256.400000000001</v>
      </c>
      <c r="N97" s="1">
        <f t="shared" si="11"/>
        <v>321611.4</v>
      </c>
      <c r="O97" s="7">
        <f t="shared" si="12"/>
        <v>2230696.6704</v>
      </c>
      <c r="P97" s="30">
        <v>61282.45</v>
      </c>
      <c r="Q97" s="31">
        <f t="shared" si="13"/>
        <v>2291979.1204000004</v>
      </c>
    </row>
    <row r="98" spans="1:17" ht="15">
      <c r="A98" s="5">
        <v>7</v>
      </c>
      <c r="B98" s="13" t="s">
        <v>90</v>
      </c>
      <c r="C98" s="8">
        <v>33</v>
      </c>
      <c r="D98" s="8">
        <v>89</v>
      </c>
      <c r="E98" s="8"/>
      <c r="F98" s="8"/>
      <c r="G98" s="1">
        <f t="shared" si="7"/>
        <v>122</v>
      </c>
      <c r="H98" s="8">
        <v>4</v>
      </c>
      <c r="I98" s="8">
        <v>11</v>
      </c>
      <c r="J98" s="8">
        <v>7</v>
      </c>
      <c r="K98" s="1">
        <f t="shared" si="8"/>
        <v>244200</v>
      </c>
      <c r="L98" s="1">
        <f t="shared" si="9"/>
        <v>13431</v>
      </c>
      <c r="M98" s="1">
        <f t="shared" si="10"/>
        <v>11965.800000000001</v>
      </c>
      <c r="N98" s="1">
        <f t="shared" si="11"/>
        <v>269596.8</v>
      </c>
      <c r="O98" s="7">
        <f t="shared" si="12"/>
        <v>1869923.4047999997</v>
      </c>
      <c r="P98" s="30">
        <v>62238.27</v>
      </c>
      <c r="Q98" s="31">
        <f t="shared" si="13"/>
        <v>1932161.6747999997</v>
      </c>
    </row>
    <row r="99" spans="1:17" ht="15">
      <c r="A99" s="5">
        <v>8</v>
      </c>
      <c r="B99" s="13" t="s">
        <v>91</v>
      </c>
      <c r="C99" s="8">
        <v>55</v>
      </c>
      <c r="D99" s="8">
        <v>112</v>
      </c>
      <c r="E99" s="8"/>
      <c r="F99" s="8"/>
      <c r="G99" s="1">
        <f t="shared" si="7"/>
        <v>167</v>
      </c>
      <c r="H99" s="8">
        <v>0</v>
      </c>
      <c r="I99" s="8">
        <v>19</v>
      </c>
      <c r="J99" s="8">
        <v>7</v>
      </c>
      <c r="K99" s="1">
        <f t="shared" si="8"/>
        <v>344322</v>
      </c>
      <c r="L99" s="1">
        <f t="shared" si="9"/>
        <v>23199</v>
      </c>
      <c r="M99" s="1">
        <f t="shared" si="10"/>
        <v>11965.800000000001</v>
      </c>
      <c r="N99" s="1">
        <f t="shared" si="11"/>
        <v>379486.8</v>
      </c>
      <c r="O99" s="7">
        <f t="shared" si="12"/>
        <v>2632120.4448</v>
      </c>
      <c r="P99" s="30">
        <v>41065.65</v>
      </c>
      <c r="Q99" s="31">
        <f t="shared" si="13"/>
        <v>2673186.0948</v>
      </c>
    </row>
    <row r="100" spans="1:17" ht="15">
      <c r="A100" s="5">
        <v>9</v>
      </c>
      <c r="B100" s="13" t="s">
        <v>92</v>
      </c>
      <c r="C100" s="8">
        <v>45</v>
      </c>
      <c r="D100" s="8">
        <v>118</v>
      </c>
      <c r="E100" s="8"/>
      <c r="F100" s="8"/>
      <c r="G100" s="1">
        <f t="shared" si="7"/>
        <v>163</v>
      </c>
      <c r="H100" s="8">
        <v>0</v>
      </c>
      <c r="I100" s="8">
        <v>15</v>
      </c>
      <c r="J100" s="8">
        <v>4</v>
      </c>
      <c r="K100" s="1">
        <f t="shared" si="8"/>
        <v>351648</v>
      </c>
      <c r="L100" s="1">
        <f t="shared" si="9"/>
        <v>18315</v>
      </c>
      <c r="M100" s="1">
        <f t="shared" si="10"/>
        <v>6837.6</v>
      </c>
      <c r="N100" s="1">
        <f t="shared" si="11"/>
        <v>376800.6</v>
      </c>
      <c r="O100" s="7">
        <f t="shared" si="12"/>
        <v>2613488.9615999996</v>
      </c>
      <c r="P100" s="30">
        <v>57388.72</v>
      </c>
      <c r="Q100" s="31">
        <f t="shared" si="13"/>
        <v>2670877.6816</v>
      </c>
    </row>
    <row r="101" spans="1:17" ht="15">
      <c r="A101" s="5">
        <v>10</v>
      </c>
      <c r="B101" s="13" t="s">
        <v>93</v>
      </c>
      <c r="C101" s="8">
        <v>23</v>
      </c>
      <c r="D101" s="8">
        <v>150</v>
      </c>
      <c r="E101" s="8"/>
      <c r="F101" s="8"/>
      <c r="G101" s="1">
        <f t="shared" si="7"/>
        <v>173</v>
      </c>
      <c r="H101" s="8">
        <v>0</v>
      </c>
      <c r="I101" s="8">
        <v>33</v>
      </c>
      <c r="J101" s="8">
        <v>7</v>
      </c>
      <c r="K101" s="1">
        <f t="shared" si="8"/>
        <v>324786</v>
      </c>
      <c r="L101" s="1">
        <f t="shared" si="9"/>
        <v>40293</v>
      </c>
      <c r="M101" s="1">
        <f t="shared" si="10"/>
        <v>11965.800000000001</v>
      </c>
      <c r="N101" s="1">
        <f t="shared" si="11"/>
        <v>377044.8</v>
      </c>
      <c r="O101" s="7">
        <f t="shared" si="12"/>
        <v>2615182.7328</v>
      </c>
      <c r="P101" s="30">
        <v>140450.97</v>
      </c>
      <c r="Q101" s="31">
        <f t="shared" si="13"/>
        <v>2755633.7028</v>
      </c>
    </row>
    <row r="102" spans="1:17" ht="15">
      <c r="A102" s="5">
        <v>11</v>
      </c>
      <c r="B102" s="13" t="s">
        <v>94</v>
      </c>
      <c r="C102" s="8">
        <v>26</v>
      </c>
      <c r="D102" s="8">
        <v>195</v>
      </c>
      <c r="E102" s="8"/>
      <c r="F102" s="8"/>
      <c r="G102" s="1">
        <f t="shared" si="7"/>
        <v>221</v>
      </c>
      <c r="H102" s="8">
        <v>1</v>
      </c>
      <c r="I102" s="8">
        <v>28</v>
      </c>
      <c r="J102" s="8">
        <v>4</v>
      </c>
      <c r="K102" s="1">
        <f t="shared" si="8"/>
        <v>459096</v>
      </c>
      <c r="L102" s="1">
        <f t="shared" si="9"/>
        <v>34188</v>
      </c>
      <c r="M102" s="1">
        <f t="shared" si="10"/>
        <v>6837.6</v>
      </c>
      <c r="N102" s="1">
        <f t="shared" si="11"/>
        <v>500121.6</v>
      </c>
      <c r="O102" s="7">
        <f t="shared" si="12"/>
        <v>3468843.4175999993</v>
      </c>
      <c r="P102" s="30">
        <v>36788.08</v>
      </c>
      <c r="Q102" s="31">
        <f t="shared" si="13"/>
        <v>3505631.4975999994</v>
      </c>
    </row>
    <row r="103" spans="1:17" ht="15">
      <c r="A103" s="5">
        <v>12</v>
      </c>
      <c r="B103" s="13" t="s">
        <v>95</v>
      </c>
      <c r="C103" s="8">
        <v>27</v>
      </c>
      <c r="D103" s="8">
        <v>146</v>
      </c>
      <c r="E103" s="8"/>
      <c r="F103" s="8"/>
      <c r="G103" s="1">
        <f t="shared" si="7"/>
        <v>173</v>
      </c>
      <c r="H103" s="8">
        <v>6</v>
      </c>
      <c r="I103" s="8">
        <v>26</v>
      </c>
      <c r="J103" s="8">
        <v>9</v>
      </c>
      <c r="K103" s="1">
        <f t="shared" si="8"/>
        <v>322344</v>
      </c>
      <c r="L103" s="1">
        <f t="shared" si="9"/>
        <v>31746</v>
      </c>
      <c r="M103" s="1">
        <f t="shared" si="10"/>
        <v>15384.6</v>
      </c>
      <c r="N103" s="1">
        <f t="shared" si="11"/>
        <v>369474.6</v>
      </c>
      <c r="O103" s="7">
        <f t="shared" si="12"/>
        <v>2562675.8255999996</v>
      </c>
      <c r="P103" s="30">
        <v>77000.35</v>
      </c>
      <c r="Q103" s="31">
        <f t="shared" si="13"/>
        <v>2639676.1755999997</v>
      </c>
    </row>
    <row r="104" spans="1:17" ht="15">
      <c r="A104" s="5">
        <v>13</v>
      </c>
      <c r="B104" s="13" t="s">
        <v>96</v>
      </c>
      <c r="C104" s="8">
        <v>11</v>
      </c>
      <c r="D104" s="8">
        <v>60</v>
      </c>
      <c r="E104" s="8"/>
      <c r="F104" s="8"/>
      <c r="G104" s="1">
        <f t="shared" si="7"/>
        <v>71</v>
      </c>
      <c r="H104" s="8">
        <v>3</v>
      </c>
      <c r="I104" s="8">
        <v>14</v>
      </c>
      <c r="J104" s="8">
        <v>3</v>
      </c>
      <c r="K104" s="1">
        <f>(G104-H104-I104-J104)*2220</f>
        <v>113220</v>
      </c>
      <c r="L104" s="1">
        <f>I104*1110</f>
        <v>15540</v>
      </c>
      <c r="M104" s="1">
        <f>J104*1554</f>
        <v>4662</v>
      </c>
      <c r="N104" s="1">
        <f t="shared" si="11"/>
        <v>133422</v>
      </c>
      <c r="O104" s="7">
        <f t="shared" si="12"/>
        <v>925414.992</v>
      </c>
      <c r="P104" s="30">
        <v>55243.39</v>
      </c>
      <c r="Q104" s="31">
        <f t="shared" si="13"/>
        <v>980658.382</v>
      </c>
    </row>
    <row r="105" spans="1:17" ht="15">
      <c r="A105" s="5">
        <v>14</v>
      </c>
      <c r="B105" s="13" t="s">
        <v>97</v>
      </c>
      <c r="C105" s="8">
        <v>30</v>
      </c>
      <c r="D105" s="8">
        <v>137</v>
      </c>
      <c r="E105" s="8"/>
      <c r="F105" s="8"/>
      <c r="G105" s="1">
        <f t="shared" si="7"/>
        <v>167</v>
      </c>
      <c r="H105" s="8">
        <v>3</v>
      </c>
      <c r="I105" s="8">
        <v>19</v>
      </c>
      <c r="J105" s="8">
        <v>8</v>
      </c>
      <c r="K105" s="1">
        <f t="shared" si="8"/>
        <v>334554</v>
      </c>
      <c r="L105" s="1">
        <f t="shared" si="9"/>
        <v>23199</v>
      </c>
      <c r="M105" s="1">
        <f t="shared" si="10"/>
        <v>13675.2</v>
      </c>
      <c r="N105" s="1">
        <f t="shared" si="11"/>
        <v>371428.2</v>
      </c>
      <c r="O105" s="7">
        <f t="shared" si="12"/>
        <v>2576225.9952000007</v>
      </c>
      <c r="P105" s="30">
        <v>86068.74</v>
      </c>
      <c r="Q105" s="31">
        <f t="shared" si="13"/>
        <v>2662294.735200001</v>
      </c>
    </row>
    <row r="106" spans="1:17" ht="15">
      <c r="A106" s="5">
        <v>15</v>
      </c>
      <c r="B106" s="13" t="s">
        <v>98</v>
      </c>
      <c r="C106" s="8">
        <v>65</v>
      </c>
      <c r="D106" s="8">
        <v>248</v>
      </c>
      <c r="E106" s="8"/>
      <c r="F106" s="8"/>
      <c r="G106" s="1">
        <f t="shared" si="7"/>
        <v>313</v>
      </c>
      <c r="H106" s="8">
        <v>5</v>
      </c>
      <c r="I106" s="8">
        <v>36</v>
      </c>
      <c r="J106" s="8">
        <v>9</v>
      </c>
      <c r="K106" s="1">
        <f t="shared" si="8"/>
        <v>642246</v>
      </c>
      <c r="L106" s="1">
        <f t="shared" si="9"/>
        <v>43956</v>
      </c>
      <c r="M106" s="1">
        <f t="shared" si="10"/>
        <v>15384.6</v>
      </c>
      <c r="N106" s="1">
        <f t="shared" si="11"/>
        <v>701586.6</v>
      </c>
      <c r="O106" s="7">
        <f t="shared" si="12"/>
        <v>4866204.6576</v>
      </c>
      <c r="P106" s="30">
        <v>265685.73</v>
      </c>
      <c r="Q106" s="31">
        <f t="shared" si="13"/>
        <v>5131890.387599999</v>
      </c>
    </row>
    <row r="107" spans="1:17" ht="15">
      <c r="A107" s="5">
        <v>16</v>
      </c>
      <c r="B107" s="13" t="s">
        <v>99</v>
      </c>
      <c r="C107" s="8">
        <v>9</v>
      </c>
      <c r="D107" s="8">
        <v>50</v>
      </c>
      <c r="E107" s="8"/>
      <c r="F107" s="8"/>
      <c r="G107" s="1">
        <f t="shared" si="7"/>
        <v>59</v>
      </c>
      <c r="H107" s="8">
        <v>0</v>
      </c>
      <c r="I107" s="8">
        <v>14</v>
      </c>
      <c r="J107" s="8">
        <v>2</v>
      </c>
      <c r="K107" s="1">
        <f>(G107-H107-I107-J107)*2220</f>
        <v>95460</v>
      </c>
      <c r="L107" s="1">
        <f>I107*1110</f>
        <v>15540</v>
      </c>
      <c r="M107" s="1">
        <f>J107*1554</f>
        <v>3108</v>
      </c>
      <c r="N107" s="1">
        <f t="shared" si="11"/>
        <v>114108</v>
      </c>
      <c r="O107" s="7">
        <f t="shared" si="12"/>
        <v>791453.088</v>
      </c>
      <c r="P107" s="30">
        <v>29573.28</v>
      </c>
      <c r="Q107" s="31">
        <f t="shared" si="13"/>
        <v>821026.368</v>
      </c>
    </row>
    <row r="108" spans="1:17" ht="15">
      <c r="A108" s="5">
        <v>17</v>
      </c>
      <c r="B108" s="13" t="s">
        <v>100</v>
      </c>
      <c r="C108" s="8">
        <v>22</v>
      </c>
      <c r="D108" s="8">
        <v>91</v>
      </c>
      <c r="E108" s="8"/>
      <c r="F108" s="8"/>
      <c r="G108" s="1">
        <f t="shared" si="7"/>
        <v>113</v>
      </c>
      <c r="H108" s="8">
        <v>3</v>
      </c>
      <c r="I108" s="8">
        <v>12</v>
      </c>
      <c r="J108" s="8">
        <v>1</v>
      </c>
      <c r="K108" s="1">
        <f t="shared" si="8"/>
        <v>236874</v>
      </c>
      <c r="L108" s="1">
        <f t="shared" si="9"/>
        <v>14652</v>
      </c>
      <c r="M108" s="1">
        <f t="shared" si="10"/>
        <v>1709.4</v>
      </c>
      <c r="N108" s="1">
        <f t="shared" si="11"/>
        <v>253235.4</v>
      </c>
      <c r="O108" s="7">
        <f t="shared" si="12"/>
        <v>1756440.7344</v>
      </c>
      <c r="P108" s="30">
        <v>80403.37</v>
      </c>
      <c r="Q108" s="31">
        <f t="shared" si="13"/>
        <v>1836844.1044</v>
      </c>
    </row>
    <row r="109" spans="1:17" ht="15">
      <c r="A109" s="5">
        <v>18</v>
      </c>
      <c r="B109" s="13" t="s">
        <v>101</v>
      </c>
      <c r="C109" s="8">
        <v>36</v>
      </c>
      <c r="D109" s="8">
        <v>127</v>
      </c>
      <c r="E109" s="8"/>
      <c r="F109" s="8"/>
      <c r="G109" s="1">
        <f t="shared" si="7"/>
        <v>163</v>
      </c>
      <c r="H109" s="8">
        <v>5</v>
      </c>
      <c r="I109" s="8">
        <v>19</v>
      </c>
      <c r="J109" s="8">
        <v>18</v>
      </c>
      <c r="K109" s="1">
        <f t="shared" si="8"/>
        <v>295482</v>
      </c>
      <c r="L109" s="1">
        <f t="shared" si="9"/>
        <v>23199</v>
      </c>
      <c r="M109" s="1">
        <f t="shared" si="10"/>
        <v>30769.2</v>
      </c>
      <c r="N109" s="1">
        <f t="shared" si="11"/>
        <v>349450.2</v>
      </c>
      <c r="O109" s="7">
        <f t="shared" si="12"/>
        <v>2423786.5872000004</v>
      </c>
      <c r="P109" s="30">
        <v>94308.59</v>
      </c>
      <c r="Q109" s="31">
        <f t="shared" si="13"/>
        <v>2518095.1772000003</v>
      </c>
    </row>
    <row r="110" spans="1:17" ht="12.75">
      <c r="A110" s="39" t="s">
        <v>158</v>
      </c>
      <c r="B110" s="39"/>
      <c r="C110" s="4"/>
      <c r="D110" s="4"/>
      <c r="E110" s="4"/>
      <c r="F110" s="4"/>
      <c r="G110" s="1"/>
      <c r="H110" s="4"/>
      <c r="I110" s="4"/>
      <c r="J110" s="4"/>
      <c r="K110" s="1"/>
      <c r="L110" s="1"/>
      <c r="M110" s="1"/>
      <c r="N110" s="1"/>
      <c r="O110" s="7"/>
      <c r="P110" s="30"/>
      <c r="Q110" s="31">
        <f t="shared" si="13"/>
        <v>0</v>
      </c>
    </row>
    <row r="111" spans="1:17" ht="15">
      <c r="A111" s="5">
        <v>1</v>
      </c>
      <c r="B111" s="3" t="s">
        <v>102</v>
      </c>
      <c r="C111" s="8">
        <v>47</v>
      </c>
      <c r="D111" s="8">
        <v>203</v>
      </c>
      <c r="E111" s="8"/>
      <c r="F111" s="8"/>
      <c r="G111" s="1">
        <f t="shared" si="7"/>
        <v>250</v>
      </c>
      <c r="H111" s="8">
        <v>8</v>
      </c>
      <c r="I111" s="8">
        <v>14</v>
      </c>
      <c r="J111" s="8">
        <v>13</v>
      </c>
      <c r="K111" s="1">
        <f t="shared" si="8"/>
        <v>525030</v>
      </c>
      <c r="L111" s="1">
        <f t="shared" si="9"/>
        <v>17094</v>
      </c>
      <c r="M111" s="1">
        <f t="shared" si="10"/>
        <v>22222.2</v>
      </c>
      <c r="N111" s="1">
        <f t="shared" si="11"/>
        <v>564346.2</v>
      </c>
      <c r="O111" s="7">
        <f t="shared" si="12"/>
        <v>3914305.2431999994</v>
      </c>
      <c r="P111" s="30">
        <v>183948.94</v>
      </c>
      <c r="Q111" s="31">
        <f t="shared" si="13"/>
        <v>4098254.1831999994</v>
      </c>
    </row>
    <row r="112" spans="1:17" ht="15">
      <c r="A112" s="5">
        <v>2</v>
      </c>
      <c r="B112" s="3" t="s">
        <v>103</v>
      </c>
      <c r="C112" s="8">
        <v>48</v>
      </c>
      <c r="D112" s="8">
        <v>114</v>
      </c>
      <c r="E112" s="8"/>
      <c r="F112" s="8"/>
      <c r="G112" s="1">
        <f t="shared" si="7"/>
        <v>162</v>
      </c>
      <c r="H112" s="8">
        <v>8</v>
      </c>
      <c r="I112" s="8">
        <v>19</v>
      </c>
      <c r="J112" s="8">
        <v>9</v>
      </c>
      <c r="K112" s="1">
        <f t="shared" si="8"/>
        <v>307692</v>
      </c>
      <c r="L112" s="1">
        <f t="shared" si="9"/>
        <v>23199</v>
      </c>
      <c r="M112" s="1">
        <f t="shared" si="10"/>
        <v>15384.6</v>
      </c>
      <c r="N112" s="1">
        <f t="shared" si="11"/>
        <v>346275.6</v>
      </c>
      <c r="O112" s="7">
        <f t="shared" si="12"/>
        <v>2401767.5616</v>
      </c>
      <c r="P112" s="30">
        <v>74376.57</v>
      </c>
      <c r="Q112" s="31">
        <f t="shared" si="13"/>
        <v>2476144.1316</v>
      </c>
    </row>
    <row r="113" spans="1:17" ht="15">
      <c r="A113" s="5">
        <v>3</v>
      </c>
      <c r="B113" s="3" t="s">
        <v>104</v>
      </c>
      <c r="C113" s="8">
        <v>25</v>
      </c>
      <c r="D113" s="8">
        <v>154</v>
      </c>
      <c r="E113" s="8"/>
      <c r="F113" s="8"/>
      <c r="G113" s="1">
        <f t="shared" si="7"/>
        <v>179</v>
      </c>
      <c r="H113" s="8">
        <v>3</v>
      </c>
      <c r="I113" s="8">
        <v>15</v>
      </c>
      <c r="J113" s="8">
        <v>10</v>
      </c>
      <c r="K113" s="1">
        <f t="shared" si="8"/>
        <v>368742</v>
      </c>
      <c r="L113" s="1">
        <f t="shared" si="9"/>
        <v>18315</v>
      </c>
      <c r="M113" s="1">
        <f t="shared" si="10"/>
        <v>17094</v>
      </c>
      <c r="N113" s="1">
        <f t="shared" si="11"/>
        <v>404151</v>
      </c>
      <c r="O113" s="7">
        <f t="shared" si="12"/>
        <v>2803191.336</v>
      </c>
      <c r="P113" s="30">
        <v>54736.93</v>
      </c>
      <c r="Q113" s="31">
        <f t="shared" si="13"/>
        <v>2857928.2660000003</v>
      </c>
    </row>
    <row r="114" spans="1:17" ht="15">
      <c r="A114" s="5">
        <v>4</v>
      </c>
      <c r="B114" s="3" t="s">
        <v>105</v>
      </c>
      <c r="C114" s="8"/>
      <c r="D114" s="8">
        <v>218</v>
      </c>
      <c r="E114" s="8"/>
      <c r="F114" s="8"/>
      <c r="G114" s="1">
        <f t="shared" si="7"/>
        <v>218</v>
      </c>
      <c r="H114" s="8">
        <v>7</v>
      </c>
      <c r="I114" s="8">
        <v>30</v>
      </c>
      <c r="J114" s="8">
        <v>13</v>
      </c>
      <c r="K114" s="1">
        <f t="shared" si="8"/>
        <v>410256</v>
      </c>
      <c r="L114" s="1">
        <f t="shared" si="9"/>
        <v>36630</v>
      </c>
      <c r="M114" s="1">
        <f t="shared" si="10"/>
        <v>22222.2</v>
      </c>
      <c r="N114" s="1">
        <f t="shared" si="11"/>
        <v>469108.2</v>
      </c>
      <c r="O114" s="7">
        <f t="shared" si="12"/>
        <v>3253734.4752</v>
      </c>
      <c r="P114" s="30">
        <v>47604.52</v>
      </c>
      <c r="Q114" s="31">
        <f t="shared" si="13"/>
        <v>3301338.9952000002</v>
      </c>
    </row>
    <row r="115" spans="1:17" ht="15">
      <c r="A115" s="5">
        <v>5</v>
      </c>
      <c r="B115" s="3" t="s">
        <v>106</v>
      </c>
      <c r="C115" s="8">
        <v>72</v>
      </c>
      <c r="D115" s="8">
        <v>216</v>
      </c>
      <c r="E115" s="8"/>
      <c r="F115" s="8"/>
      <c r="G115" s="1">
        <f t="shared" si="7"/>
        <v>288</v>
      </c>
      <c r="H115" s="8">
        <v>2</v>
      </c>
      <c r="I115" s="8">
        <v>16</v>
      </c>
      <c r="J115" s="8">
        <v>6</v>
      </c>
      <c r="K115" s="1">
        <f t="shared" si="8"/>
        <v>644688</v>
      </c>
      <c r="L115" s="1">
        <f t="shared" si="9"/>
        <v>19536</v>
      </c>
      <c r="M115" s="1">
        <f t="shared" si="10"/>
        <v>10256.400000000001</v>
      </c>
      <c r="N115" s="1">
        <f t="shared" si="11"/>
        <v>674480.4</v>
      </c>
      <c r="O115" s="7">
        <f t="shared" si="12"/>
        <v>4678196.054400001</v>
      </c>
      <c r="P115" s="30">
        <v>163252.82</v>
      </c>
      <c r="Q115" s="31">
        <f t="shared" si="13"/>
        <v>4841448.874400001</v>
      </c>
    </row>
    <row r="116" spans="1:17" ht="15">
      <c r="A116" s="5">
        <v>6</v>
      </c>
      <c r="B116" s="3" t="s">
        <v>107</v>
      </c>
      <c r="C116" s="8">
        <v>24</v>
      </c>
      <c r="D116" s="8">
        <v>121</v>
      </c>
      <c r="E116" s="8"/>
      <c r="F116" s="8"/>
      <c r="G116" s="1">
        <f t="shared" si="7"/>
        <v>145</v>
      </c>
      <c r="H116" s="8">
        <v>1</v>
      </c>
      <c r="I116" s="8">
        <v>16</v>
      </c>
      <c r="J116" s="8">
        <v>7</v>
      </c>
      <c r="K116" s="1">
        <f t="shared" si="8"/>
        <v>295482</v>
      </c>
      <c r="L116" s="1">
        <f t="shared" si="9"/>
        <v>19536</v>
      </c>
      <c r="M116" s="1">
        <f t="shared" si="10"/>
        <v>11965.800000000001</v>
      </c>
      <c r="N116" s="1">
        <f t="shared" si="11"/>
        <v>326983.8</v>
      </c>
      <c r="O116" s="7">
        <f t="shared" si="12"/>
        <v>2267959.6367999995</v>
      </c>
      <c r="P116" s="30">
        <v>39673.25</v>
      </c>
      <c r="Q116" s="31">
        <f t="shared" si="13"/>
        <v>2307632.8867999995</v>
      </c>
    </row>
    <row r="117" spans="1:17" ht="15">
      <c r="A117" s="5">
        <v>7</v>
      </c>
      <c r="B117" s="3" t="s">
        <v>108</v>
      </c>
      <c r="C117" s="8">
        <v>71</v>
      </c>
      <c r="D117" s="8">
        <v>241</v>
      </c>
      <c r="E117" s="8"/>
      <c r="F117" s="8"/>
      <c r="G117" s="1">
        <f t="shared" si="7"/>
        <v>312</v>
      </c>
      <c r="H117" s="8">
        <v>7</v>
      </c>
      <c r="I117" s="8">
        <v>20</v>
      </c>
      <c r="J117" s="8">
        <v>11</v>
      </c>
      <c r="K117" s="1">
        <f t="shared" si="8"/>
        <v>669108</v>
      </c>
      <c r="L117" s="1">
        <f t="shared" si="9"/>
        <v>24420</v>
      </c>
      <c r="M117" s="1">
        <f t="shared" si="10"/>
        <v>18803.4</v>
      </c>
      <c r="N117" s="1">
        <f t="shared" si="11"/>
        <v>712331.4</v>
      </c>
      <c r="O117" s="7">
        <f t="shared" si="12"/>
        <v>4940730.590400001</v>
      </c>
      <c r="P117" s="30">
        <v>90397.26</v>
      </c>
      <c r="Q117" s="31">
        <f t="shared" si="13"/>
        <v>5031127.850400001</v>
      </c>
    </row>
    <row r="118" spans="1:17" ht="15">
      <c r="A118" s="5">
        <v>8</v>
      </c>
      <c r="B118" s="3" t="s">
        <v>109</v>
      </c>
      <c r="C118" s="8">
        <v>52</v>
      </c>
      <c r="D118" s="8">
        <v>238</v>
      </c>
      <c r="E118" s="8"/>
      <c r="F118" s="8"/>
      <c r="G118" s="1">
        <f t="shared" si="7"/>
        <v>290</v>
      </c>
      <c r="H118" s="8">
        <v>4</v>
      </c>
      <c r="I118" s="8">
        <v>23</v>
      </c>
      <c r="J118" s="8">
        <v>16</v>
      </c>
      <c r="K118" s="1">
        <f t="shared" si="8"/>
        <v>603174</v>
      </c>
      <c r="L118" s="1">
        <f t="shared" si="9"/>
        <v>28083</v>
      </c>
      <c r="M118" s="1">
        <f t="shared" si="10"/>
        <v>27350.4</v>
      </c>
      <c r="N118" s="1">
        <f t="shared" si="11"/>
        <v>658607.4</v>
      </c>
      <c r="O118" s="7">
        <f t="shared" si="12"/>
        <v>4568100.9264</v>
      </c>
      <c r="P118" s="30">
        <v>196147.26</v>
      </c>
      <c r="Q118" s="31">
        <f t="shared" si="13"/>
        <v>4764248.1864</v>
      </c>
    </row>
    <row r="119" spans="1:17" ht="15">
      <c r="A119" s="5">
        <v>9</v>
      </c>
      <c r="B119" s="3" t="s">
        <v>153</v>
      </c>
      <c r="C119" s="8">
        <v>19</v>
      </c>
      <c r="D119" s="8">
        <v>60</v>
      </c>
      <c r="E119" s="8"/>
      <c r="F119" s="8">
        <v>32</v>
      </c>
      <c r="G119" s="1">
        <f t="shared" si="7"/>
        <v>111</v>
      </c>
      <c r="H119" s="8">
        <v>33</v>
      </c>
      <c r="I119" s="8">
        <v>12</v>
      </c>
      <c r="J119" s="8">
        <v>3</v>
      </c>
      <c r="K119" s="1">
        <f t="shared" si="8"/>
        <v>153846</v>
      </c>
      <c r="L119" s="1">
        <f t="shared" si="9"/>
        <v>14652</v>
      </c>
      <c r="M119" s="1">
        <f t="shared" si="10"/>
        <v>5128.200000000001</v>
      </c>
      <c r="N119" s="1">
        <f t="shared" si="11"/>
        <v>173626.2</v>
      </c>
      <c r="O119" s="7">
        <f t="shared" si="12"/>
        <v>1204271.3232</v>
      </c>
      <c r="P119" s="30">
        <v>59902.5</v>
      </c>
      <c r="Q119" s="31">
        <f t="shared" si="13"/>
        <v>1264173.8232</v>
      </c>
    </row>
    <row r="120" spans="1:17" ht="15">
      <c r="A120" s="5">
        <v>10</v>
      </c>
      <c r="B120" s="3" t="s">
        <v>110</v>
      </c>
      <c r="C120" s="8">
        <v>64</v>
      </c>
      <c r="D120" s="8">
        <v>425</v>
      </c>
      <c r="E120" s="8"/>
      <c r="F120" s="8"/>
      <c r="G120" s="1">
        <f t="shared" si="7"/>
        <v>489</v>
      </c>
      <c r="H120" s="8">
        <v>4</v>
      </c>
      <c r="I120" s="8">
        <v>23</v>
      </c>
      <c r="J120" s="8">
        <v>19</v>
      </c>
      <c r="K120" s="1">
        <f t="shared" si="8"/>
        <v>1081806</v>
      </c>
      <c r="L120" s="1">
        <f t="shared" si="9"/>
        <v>28083</v>
      </c>
      <c r="M120" s="1">
        <f t="shared" si="10"/>
        <v>32478.600000000002</v>
      </c>
      <c r="N120" s="1">
        <f t="shared" si="11"/>
        <v>1142367.6</v>
      </c>
      <c r="O120" s="7">
        <f t="shared" si="12"/>
        <v>7923461.673600001</v>
      </c>
      <c r="P120" s="30">
        <v>116374.95</v>
      </c>
      <c r="Q120" s="31">
        <f t="shared" si="13"/>
        <v>8039836.623600001</v>
      </c>
    </row>
    <row r="121" spans="1:17" ht="15">
      <c r="A121" s="5">
        <v>11</v>
      </c>
      <c r="B121" s="3" t="s">
        <v>111</v>
      </c>
      <c r="C121" s="8">
        <v>28</v>
      </c>
      <c r="D121" s="8">
        <v>122</v>
      </c>
      <c r="E121" s="8"/>
      <c r="F121" s="8"/>
      <c r="G121" s="1">
        <f t="shared" si="7"/>
        <v>150</v>
      </c>
      <c r="H121" s="8">
        <v>3</v>
      </c>
      <c r="I121" s="8">
        <v>12</v>
      </c>
      <c r="J121" s="8">
        <v>9</v>
      </c>
      <c r="K121" s="1">
        <f t="shared" si="8"/>
        <v>307692</v>
      </c>
      <c r="L121" s="1">
        <f t="shared" si="9"/>
        <v>14652</v>
      </c>
      <c r="M121" s="1">
        <f t="shared" si="10"/>
        <v>15384.6</v>
      </c>
      <c r="N121" s="1">
        <f t="shared" si="11"/>
        <v>337728.6</v>
      </c>
      <c r="O121" s="7">
        <f t="shared" si="12"/>
        <v>2342485.5696</v>
      </c>
      <c r="P121" s="30">
        <v>36250.22</v>
      </c>
      <c r="Q121" s="31">
        <f t="shared" si="13"/>
        <v>2378735.7896000003</v>
      </c>
    </row>
    <row r="122" spans="1:17" ht="15">
      <c r="A122" s="5">
        <v>12</v>
      </c>
      <c r="B122" s="3" t="s">
        <v>156</v>
      </c>
      <c r="C122" s="8">
        <v>85</v>
      </c>
      <c r="D122" s="8">
        <v>274</v>
      </c>
      <c r="E122" s="8"/>
      <c r="F122" s="8"/>
      <c r="G122" s="1">
        <f t="shared" si="7"/>
        <v>359</v>
      </c>
      <c r="H122" s="8">
        <v>10</v>
      </c>
      <c r="I122" s="8">
        <v>34</v>
      </c>
      <c r="J122" s="8">
        <v>17</v>
      </c>
      <c r="K122" s="1">
        <f t="shared" si="8"/>
        <v>727716</v>
      </c>
      <c r="L122" s="1">
        <f t="shared" si="9"/>
        <v>41514</v>
      </c>
      <c r="M122" s="1">
        <f t="shared" si="10"/>
        <v>29059.800000000003</v>
      </c>
      <c r="N122" s="1">
        <f t="shared" si="11"/>
        <v>798289.8</v>
      </c>
      <c r="O122" s="7">
        <f t="shared" si="12"/>
        <v>5536938.052800001</v>
      </c>
      <c r="P122" s="30">
        <v>69315.72</v>
      </c>
      <c r="Q122" s="31">
        <f t="shared" si="13"/>
        <v>5606253.7728</v>
      </c>
    </row>
    <row r="123" spans="1:17" ht="15">
      <c r="A123" s="5">
        <v>13</v>
      </c>
      <c r="B123" s="3" t="s">
        <v>112</v>
      </c>
      <c r="C123" s="8">
        <v>28</v>
      </c>
      <c r="D123" s="8">
        <v>192</v>
      </c>
      <c r="E123" s="8"/>
      <c r="F123" s="8"/>
      <c r="G123" s="1">
        <f t="shared" si="7"/>
        <v>220</v>
      </c>
      <c r="H123" s="8">
        <v>8</v>
      </c>
      <c r="I123" s="8">
        <v>15</v>
      </c>
      <c r="J123" s="8">
        <v>15</v>
      </c>
      <c r="K123" s="1">
        <f t="shared" si="8"/>
        <v>444444</v>
      </c>
      <c r="L123" s="1">
        <f t="shared" si="9"/>
        <v>18315</v>
      </c>
      <c r="M123" s="1">
        <f t="shared" si="10"/>
        <v>25641</v>
      </c>
      <c r="N123" s="1">
        <f t="shared" si="11"/>
        <v>488400</v>
      </c>
      <c r="O123" s="7">
        <f t="shared" si="12"/>
        <v>3387542.4000000004</v>
      </c>
      <c r="P123" s="30">
        <v>64945</v>
      </c>
      <c r="Q123" s="31">
        <f t="shared" si="13"/>
        <v>3452487.4000000004</v>
      </c>
    </row>
    <row r="124" spans="1:17" ht="15">
      <c r="A124" s="5">
        <v>14</v>
      </c>
      <c r="B124" s="3" t="s">
        <v>113</v>
      </c>
      <c r="C124" s="8">
        <v>80</v>
      </c>
      <c r="D124" s="8">
        <v>244</v>
      </c>
      <c r="E124" s="8"/>
      <c r="F124" s="8"/>
      <c r="G124" s="1">
        <f aca="true" t="shared" si="14" ref="G124:G161">SUM(C124:F124)</f>
        <v>324</v>
      </c>
      <c r="H124" s="8">
        <v>6</v>
      </c>
      <c r="I124" s="8">
        <v>27</v>
      </c>
      <c r="J124" s="8">
        <v>15</v>
      </c>
      <c r="K124" s="1">
        <f aca="true" t="shared" si="15" ref="K124:K160">(G124-H124-I124-J124)*2442</f>
        <v>673992</v>
      </c>
      <c r="L124" s="1">
        <f aca="true" t="shared" si="16" ref="L124:L160">I124*1221</f>
        <v>32967</v>
      </c>
      <c r="M124" s="1">
        <f aca="true" t="shared" si="17" ref="M124:M160">J124*1709.4</f>
        <v>25641</v>
      </c>
      <c r="N124" s="1">
        <f aca="true" t="shared" si="18" ref="N124:N160">SUM(K124:M124)</f>
        <v>732600</v>
      </c>
      <c r="O124" s="7">
        <f aca="true" t="shared" si="19" ref="O124:O160">N124*12*0.68*0.85</f>
        <v>5081313.6</v>
      </c>
      <c r="P124" s="30">
        <v>121850.03</v>
      </c>
      <c r="Q124" s="31">
        <f t="shared" si="13"/>
        <v>5203163.63</v>
      </c>
    </row>
    <row r="125" spans="1:17" ht="15">
      <c r="A125" s="5">
        <v>15</v>
      </c>
      <c r="B125" s="3" t="s">
        <v>114</v>
      </c>
      <c r="C125" s="8">
        <v>55</v>
      </c>
      <c r="D125" s="8">
        <v>216</v>
      </c>
      <c r="E125" s="8"/>
      <c r="F125" s="8"/>
      <c r="G125" s="1">
        <f t="shared" si="14"/>
        <v>271</v>
      </c>
      <c r="H125" s="8">
        <v>2</v>
      </c>
      <c r="I125" s="8">
        <v>20</v>
      </c>
      <c r="J125" s="8">
        <v>12</v>
      </c>
      <c r="K125" s="1">
        <f t="shared" si="15"/>
        <v>578754</v>
      </c>
      <c r="L125" s="1">
        <f t="shared" si="16"/>
        <v>24420</v>
      </c>
      <c r="M125" s="1">
        <f t="shared" si="17"/>
        <v>20512.800000000003</v>
      </c>
      <c r="N125" s="1">
        <f t="shared" si="18"/>
        <v>623686.8</v>
      </c>
      <c r="O125" s="7">
        <f t="shared" si="19"/>
        <v>4325891.644800001</v>
      </c>
      <c r="P125" s="30">
        <v>145801.81</v>
      </c>
      <c r="Q125" s="31">
        <f t="shared" si="13"/>
        <v>4471693.4548</v>
      </c>
    </row>
    <row r="126" spans="1:17" ht="15">
      <c r="A126" s="5">
        <v>16</v>
      </c>
      <c r="B126" s="3" t="s">
        <v>115</v>
      </c>
      <c r="C126" s="8">
        <v>64</v>
      </c>
      <c r="D126" s="8">
        <v>159</v>
      </c>
      <c r="E126" s="8"/>
      <c r="F126" s="8"/>
      <c r="G126" s="1">
        <f t="shared" si="14"/>
        <v>223</v>
      </c>
      <c r="H126" s="8">
        <v>3</v>
      </c>
      <c r="I126" s="8">
        <v>14</v>
      </c>
      <c r="J126" s="8">
        <v>9</v>
      </c>
      <c r="K126" s="1">
        <f t="shared" si="15"/>
        <v>481074</v>
      </c>
      <c r="L126" s="1">
        <f t="shared" si="16"/>
        <v>17094</v>
      </c>
      <c r="M126" s="1">
        <f t="shared" si="17"/>
        <v>15384.6</v>
      </c>
      <c r="N126" s="1">
        <f t="shared" si="18"/>
        <v>513552.6</v>
      </c>
      <c r="O126" s="7">
        <f t="shared" si="19"/>
        <v>3562000.8336</v>
      </c>
      <c r="P126" s="30">
        <v>106147.92</v>
      </c>
      <c r="Q126" s="31">
        <f t="shared" si="13"/>
        <v>3668148.7536</v>
      </c>
    </row>
    <row r="127" spans="1:17" ht="15">
      <c r="A127" s="5">
        <v>17</v>
      </c>
      <c r="B127" s="3" t="s">
        <v>116</v>
      </c>
      <c r="C127" s="8">
        <v>69</v>
      </c>
      <c r="D127" s="8">
        <v>208</v>
      </c>
      <c r="E127" s="8"/>
      <c r="F127" s="8"/>
      <c r="G127" s="1">
        <f t="shared" si="14"/>
        <v>277</v>
      </c>
      <c r="H127" s="8">
        <v>3</v>
      </c>
      <c r="I127" s="8">
        <v>17</v>
      </c>
      <c r="J127" s="8">
        <v>9</v>
      </c>
      <c r="K127" s="1">
        <f t="shared" si="15"/>
        <v>605616</v>
      </c>
      <c r="L127" s="1">
        <f t="shared" si="16"/>
        <v>20757</v>
      </c>
      <c r="M127" s="1">
        <f t="shared" si="17"/>
        <v>15384.6</v>
      </c>
      <c r="N127" s="1">
        <f t="shared" si="18"/>
        <v>641757.6</v>
      </c>
      <c r="O127" s="7">
        <f t="shared" si="19"/>
        <v>4451230.713599999</v>
      </c>
      <c r="P127" s="30">
        <v>94361.39</v>
      </c>
      <c r="Q127" s="31">
        <f t="shared" si="13"/>
        <v>4545592.103599999</v>
      </c>
    </row>
    <row r="128" spans="1:17" ht="15">
      <c r="A128" s="5">
        <v>18</v>
      </c>
      <c r="B128" s="3" t="s">
        <v>117</v>
      </c>
      <c r="C128" s="8">
        <v>75</v>
      </c>
      <c r="D128" s="8">
        <v>210</v>
      </c>
      <c r="E128" s="8"/>
      <c r="F128" s="8"/>
      <c r="G128" s="1">
        <f t="shared" si="14"/>
        <v>285</v>
      </c>
      <c r="H128" s="8">
        <v>4</v>
      </c>
      <c r="I128" s="8">
        <v>22</v>
      </c>
      <c r="J128" s="8">
        <v>7</v>
      </c>
      <c r="K128" s="1">
        <f t="shared" si="15"/>
        <v>615384</v>
      </c>
      <c r="L128" s="1">
        <f t="shared" si="16"/>
        <v>26862</v>
      </c>
      <c r="M128" s="1">
        <f t="shared" si="17"/>
        <v>11965.800000000001</v>
      </c>
      <c r="N128" s="1">
        <f t="shared" si="18"/>
        <v>654211.8</v>
      </c>
      <c r="O128" s="7">
        <f t="shared" si="19"/>
        <v>4537613.0448</v>
      </c>
      <c r="P128" s="30">
        <v>56486.75</v>
      </c>
      <c r="Q128" s="31">
        <f t="shared" si="13"/>
        <v>4594099.7948</v>
      </c>
    </row>
    <row r="129" spans="1:17" ht="12.75">
      <c r="A129" s="39" t="s">
        <v>118</v>
      </c>
      <c r="B129" s="39"/>
      <c r="C129" s="4"/>
      <c r="D129" s="4"/>
      <c r="E129" s="4"/>
      <c r="F129" s="4"/>
      <c r="G129" s="1"/>
      <c r="H129" s="4"/>
      <c r="I129" s="4"/>
      <c r="J129" s="4"/>
      <c r="K129" s="1"/>
      <c r="L129" s="1"/>
      <c r="M129" s="1"/>
      <c r="N129" s="1"/>
      <c r="O129" s="7"/>
      <c r="P129" s="30"/>
      <c r="Q129" s="31">
        <f t="shared" si="13"/>
        <v>0</v>
      </c>
    </row>
    <row r="130" spans="1:17" ht="15">
      <c r="A130" s="5">
        <v>1</v>
      </c>
      <c r="B130" s="3" t="s">
        <v>119</v>
      </c>
      <c r="C130" s="8">
        <v>20</v>
      </c>
      <c r="D130" s="8">
        <v>111</v>
      </c>
      <c r="E130" s="8"/>
      <c r="F130" s="8"/>
      <c r="G130" s="1">
        <f t="shared" si="14"/>
        <v>131</v>
      </c>
      <c r="H130" s="8">
        <v>0</v>
      </c>
      <c r="I130" s="8">
        <v>18</v>
      </c>
      <c r="J130" s="8">
        <v>8</v>
      </c>
      <c r="K130" s="1">
        <f t="shared" si="15"/>
        <v>256410</v>
      </c>
      <c r="L130" s="1">
        <f t="shared" si="16"/>
        <v>21978</v>
      </c>
      <c r="M130" s="1">
        <f t="shared" si="17"/>
        <v>13675.2</v>
      </c>
      <c r="N130" s="1">
        <f t="shared" si="18"/>
        <v>292063.2</v>
      </c>
      <c r="O130" s="7">
        <f t="shared" si="19"/>
        <v>2025750.3552</v>
      </c>
      <c r="P130" s="30">
        <v>100483.62</v>
      </c>
      <c r="Q130" s="31">
        <f t="shared" si="13"/>
        <v>2126233.9752</v>
      </c>
    </row>
    <row r="131" spans="1:17" ht="15">
      <c r="A131" s="5">
        <v>2</v>
      </c>
      <c r="B131" s="3" t="s">
        <v>120</v>
      </c>
      <c r="C131" s="8">
        <v>48</v>
      </c>
      <c r="D131" s="8">
        <v>101</v>
      </c>
      <c r="E131" s="8"/>
      <c r="F131" s="8"/>
      <c r="G131" s="1">
        <f t="shared" si="14"/>
        <v>149</v>
      </c>
      <c r="H131" s="8">
        <v>1</v>
      </c>
      <c r="I131" s="8">
        <v>12</v>
      </c>
      <c r="J131" s="8">
        <v>4</v>
      </c>
      <c r="K131" s="1">
        <f t="shared" si="15"/>
        <v>322344</v>
      </c>
      <c r="L131" s="1">
        <f t="shared" si="16"/>
        <v>14652</v>
      </c>
      <c r="M131" s="1">
        <f t="shared" si="17"/>
        <v>6837.6</v>
      </c>
      <c r="N131" s="1">
        <f t="shared" si="18"/>
        <v>343833.6</v>
      </c>
      <c r="O131" s="7">
        <f t="shared" si="19"/>
        <v>2384829.8496</v>
      </c>
      <c r="P131" s="30">
        <v>66089.95</v>
      </c>
      <c r="Q131" s="31">
        <f t="shared" si="13"/>
        <v>2450919.7996</v>
      </c>
    </row>
    <row r="132" spans="1:17" ht="15">
      <c r="A132" s="5">
        <v>3</v>
      </c>
      <c r="B132" s="3" t="s">
        <v>121</v>
      </c>
      <c r="C132" s="8">
        <v>40</v>
      </c>
      <c r="D132" s="8">
        <v>100</v>
      </c>
      <c r="E132" s="8"/>
      <c r="F132" s="8"/>
      <c r="G132" s="1">
        <f t="shared" si="14"/>
        <v>140</v>
      </c>
      <c r="H132" s="8">
        <v>5</v>
      </c>
      <c r="I132" s="8">
        <v>13</v>
      </c>
      <c r="J132" s="8">
        <v>8</v>
      </c>
      <c r="K132" s="1">
        <f t="shared" si="15"/>
        <v>278388</v>
      </c>
      <c r="L132" s="1">
        <f t="shared" si="16"/>
        <v>15873</v>
      </c>
      <c r="M132" s="1">
        <f t="shared" si="17"/>
        <v>13675.2</v>
      </c>
      <c r="N132" s="1">
        <f t="shared" si="18"/>
        <v>307936.2</v>
      </c>
      <c r="O132" s="7">
        <f t="shared" si="19"/>
        <v>2135845.4832</v>
      </c>
      <c r="P132" s="30">
        <v>108884.44</v>
      </c>
      <c r="Q132" s="31">
        <f t="shared" si="13"/>
        <v>2244729.9232</v>
      </c>
    </row>
    <row r="133" spans="1:17" ht="15">
      <c r="A133" s="5">
        <v>4</v>
      </c>
      <c r="B133" s="3" t="s">
        <v>122</v>
      </c>
      <c r="C133" s="8"/>
      <c r="D133" s="8">
        <v>87</v>
      </c>
      <c r="E133" s="8"/>
      <c r="F133" s="8"/>
      <c r="G133" s="1">
        <f t="shared" si="14"/>
        <v>87</v>
      </c>
      <c r="H133" s="8">
        <v>2</v>
      </c>
      <c r="I133" s="8">
        <v>9</v>
      </c>
      <c r="J133" s="8">
        <v>2</v>
      </c>
      <c r="K133" s="1">
        <f t="shared" si="15"/>
        <v>180708</v>
      </c>
      <c r="L133" s="1">
        <f t="shared" si="16"/>
        <v>10989</v>
      </c>
      <c r="M133" s="1">
        <f t="shared" si="17"/>
        <v>3418.8</v>
      </c>
      <c r="N133" s="1">
        <f t="shared" si="18"/>
        <v>195115.8</v>
      </c>
      <c r="O133" s="7">
        <f t="shared" si="19"/>
        <v>1353323.1888</v>
      </c>
      <c r="P133" s="30">
        <v>65283.25</v>
      </c>
      <c r="Q133" s="31">
        <f t="shared" si="13"/>
        <v>1418606.4388</v>
      </c>
    </row>
    <row r="134" spans="1:17" ht="15">
      <c r="A134" s="5">
        <v>5</v>
      </c>
      <c r="B134" s="3" t="s">
        <v>157</v>
      </c>
      <c r="C134" s="8">
        <v>24</v>
      </c>
      <c r="D134" s="8">
        <v>102</v>
      </c>
      <c r="E134" s="8"/>
      <c r="F134" s="8"/>
      <c r="G134" s="1">
        <f t="shared" si="14"/>
        <v>126</v>
      </c>
      <c r="H134" s="8">
        <v>4</v>
      </c>
      <c r="I134" s="8">
        <v>14</v>
      </c>
      <c r="J134" s="8">
        <v>4</v>
      </c>
      <c r="K134" s="1">
        <f t="shared" si="15"/>
        <v>253968</v>
      </c>
      <c r="L134" s="1">
        <f t="shared" si="16"/>
        <v>17094</v>
      </c>
      <c r="M134" s="1">
        <f t="shared" si="17"/>
        <v>6837.6</v>
      </c>
      <c r="N134" s="1">
        <f t="shared" si="18"/>
        <v>277899.6</v>
      </c>
      <c r="O134" s="7">
        <f t="shared" si="19"/>
        <v>1927511.6256</v>
      </c>
      <c r="P134" s="30">
        <v>98992.67</v>
      </c>
      <c r="Q134" s="31">
        <f t="shared" si="13"/>
        <v>2026504.2955999998</v>
      </c>
    </row>
    <row r="135" spans="1:17" ht="15">
      <c r="A135" s="5">
        <v>6</v>
      </c>
      <c r="B135" s="3" t="s">
        <v>123</v>
      </c>
      <c r="C135" s="8">
        <v>34</v>
      </c>
      <c r="D135" s="8">
        <v>113</v>
      </c>
      <c r="E135" s="8"/>
      <c r="F135" s="8"/>
      <c r="G135" s="1">
        <f t="shared" si="14"/>
        <v>147</v>
      </c>
      <c r="H135" s="8">
        <v>1</v>
      </c>
      <c r="I135" s="8">
        <v>10</v>
      </c>
      <c r="J135" s="8">
        <v>1</v>
      </c>
      <c r="K135" s="1">
        <f t="shared" si="15"/>
        <v>329670</v>
      </c>
      <c r="L135" s="1">
        <f t="shared" si="16"/>
        <v>12210</v>
      </c>
      <c r="M135" s="1">
        <f t="shared" si="17"/>
        <v>1709.4</v>
      </c>
      <c r="N135" s="1">
        <f t="shared" si="18"/>
        <v>343589.4</v>
      </c>
      <c r="O135" s="7">
        <f t="shared" si="19"/>
        <v>2383136.0784</v>
      </c>
      <c r="P135" s="30">
        <v>136015.06</v>
      </c>
      <c r="Q135" s="31">
        <f t="shared" si="13"/>
        <v>2519151.1384</v>
      </c>
    </row>
    <row r="136" spans="1:17" ht="15">
      <c r="A136" s="5">
        <v>7</v>
      </c>
      <c r="B136" s="3" t="s">
        <v>124</v>
      </c>
      <c r="C136" s="8">
        <v>48</v>
      </c>
      <c r="D136" s="8">
        <v>112</v>
      </c>
      <c r="E136" s="8"/>
      <c r="F136" s="8"/>
      <c r="G136" s="1">
        <f t="shared" si="14"/>
        <v>160</v>
      </c>
      <c r="H136" s="8">
        <v>0</v>
      </c>
      <c r="I136" s="8">
        <v>13</v>
      </c>
      <c r="J136" s="8">
        <v>8</v>
      </c>
      <c r="K136" s="1">
        <f t="shared" si="15"/>
        <v>339438</v>
      </c>
      <c r="L136" s="1">
        <f t="shared" si="16"/>
        <v>15873</v>
      </c>
      <c r="M136" s="1">
        <f t="shared" si="17"/>
        <v>13675.2</v>
      </c>
      <c r="N136" s="1">
        <f t="shared" si="18"/>
        <v>368986.2</v>
      </c>
      <c r="O136" s="7">
        <f t="shared" si="19"/>
        <v>2559288.2832000004</v>
      </c>
      <c r="P136" s="30">
        <v>95027.8</v>
      </c>
      <c r="Q136" s="31">
        <f aca="true" t="shared" si="20" ref="Q136:Q160">O136+P136</f>
        <v>2654316.0832</v>
      </c>
    </row>
    <row r="137" spans="1:17" ht="15">
      <c r="A137" s="5">
        <v>8</v>
      </c>
      <c r="B137" s="3" t="s">
        <v>125</v>
      </c>
      <c r="C137" s="8">
        <v>17</v>
      </c>
      <c r="D137" s="8">
        <v>113</v>
      </c>
      <c r="E137" s="8"/>
      <c r="F137" s="8"/>
      <c r="G137" s="1">
        <f t="shared" si="14"/>
        <v>130</v>
      </c>
      <c r="H137" s="8">
        <v>0</v>
      </c>
      <c r="I137" s="8">
        <v>9</v>
      </c>
      <c r="J137" s="8">
        <v>8</v>
      </c>
      <c r="K137" s="1">
        <f t="shared" si="15"/>
        <v>275946</v>
      </c>
      <c r="L137" s="1">
        <f t="shared" si="16"/>
        <v>10989</v>
      </c>
      <c r="M137" s="1">
        <f t="shared" si="17"/>
        <v>13675.2</v>
      </c>
      <c r="N137" s="1">
        <f t="shared" si="18"/>
        <v>300610.2</v>
      </c>
      <c r="O137" s="7">
        <f t="shared" si="19"/>
        <v>2085032.3472000002</v>
      </c>
      <c r="P137" s="30">
        <v>108214.53</v>
      </c>
      <c r="Q137" s="31">
        <f t="shared" si="20"/>
        <v>2193246.8772</v>
      </c>
    </row>
    <row r="138" spans="1:17" ht="15">
      <c r="A138" s="5">
        <v>9</v>
      </c>
      <c r="B138" s="3" t="s">
        <v>126</v>
      </c>
      <c r="C138" s="8"/>
      <c r="D138" s="8">
        <v>82</v>
      </c>
      <c r="E138" s="8"/>
      <c r="F138" s="8"/>
      <c r="G138" s="1">
        <f t="shared" si="14"/>
        <v>82</v>
      </c>
      <c r="H138" s="8">
        <v>2</v>
      </c>
      <c r="I138" s="8">
        <v>15</v>
      </c>
      <c r="J138" s="8">
        <v>2</v>
      </c>
      <c r="K138" s="1">
        <f t="shared" si="15"/>
        <v>153846</v>
      </c>
      <c r="L138" s="1">
        <f t="shared" si="16"/>
        <v>18315</v>
      </c>
      <c r="M138" s="1">
        <f t="shared" si="17"/>
        <v>3418.8</v>
      </c>
      <c r="N138" s="1">
        <f t="shared" si="18"/>
        <v>175579.8</v>
      </c>
      <c r="O138" s="7">
        <f t="shared" si="19"/>
        <v>1217821.4928</v>
      </c>
      <c r="P138" s="30">
        <v>122462.05</v>
      </c>
      <c r="Q138" s="31">
        <f t="shared" si="20"/>
        <v>1340283.5428</v>
      </c>
    </row>
    <row r="139" spans="1:17" ht="15">
      <c r="A139" s="5">
        <v>10</v>
      </c>
      <c r="B139" s="3" t="s">
        <v>127</v>
      </c>
      <c r="C139" s="8">
        <v>58</v>
      </c>
      <c r="D139" s="8">
        <v>177</v>
      </c>
      <c r="E139" s="8"/>
      <c r="F139" s="8"/>
      <c r="G139" s="1">
        <f t="shared" si="14"/>
        <v>235</v>
      </c>
      <c r="H139" s="8">
        <v>1</v>
      </c>
      <c r="I139" s="8">
        <v>21</v>
      </c>
      <c r="J139" s="8">
        <v>9</v>
      </c>
      <c r="K139" s="1">
        <f t="shared" si="15"/>
        <v>498168</v>
      </c>
      <c r="L139" s="1">
        <f t="shared" si="16"/>
        <v>25641</v>
      </c>
      <c r="M139" s="1">
        <f t="shared" si="17"/>
        <v>15384.6</v>
      </c>
      <c r="N139" s="1">
        <f t="shared" si="18"/>
        <v>539193.6</v>
      </c>
      <c r="O139" s="7">
        <f t="shared" si="19"/>
        <v>3739846.8095999993</v>
      </c>
      <c r="P139" s="30">
        <v>145837.04</v>
      </c>
      <c r="Q139" s="31">
        <f t="shared" si="20"/>
        <v>3885683.8495999994</v>
      </c>
    </row>
    <row r="140" spans="1:17" ht="15">
      <c r="A140" s="5">
        <v>11</v>
      </c>
      <c r="B140" s="3" t="s">
        <v>128</v>
      </c>
      <c r="C140" s="8">
        <v>25</v>
      </c>
      <c r="D140" s="8">
        <v>100</v>
      </c>
      <c r="E140" s="8"/>
      <c r="F140" s="8"/>
      <c r="G140" s="1">
        <f t="shared" si="14"/>
        <v>125</v>
      </c>
      <c r="H140" s="8">
        <v>3</v>
      </c>
      <c r="I140" s="8">
        <v>9</v>
      </c>
      <c r="J140" s="8">
        <v>3</v>
      </c>
      <c r="K140" s="1">
        <f t="shared" si="15"/>
        <v>268620</v>
      </c>
      <c r="L140" s="1">
        <f t="shared" si="16"/>
        <v>10989</v>
      </c>
      <c r="M140" s="1">
        <f t="shared" si="17"/>
        <v>5128.200000000001</v>
      </c>
      <c r="N140" s="1">
        <f t="shared" si="18"/>
        <v>284737.2</v>
      </c>
      <c r="O140" s="7">
        <f t="shared" si="19"/>
        <v>1974937.2192000004</v>
      </c>
      <c r="P140" s="30">
        <v>101681.24</v>
      </c>
      <c r="Q140" s="31">
        <f t="shared" si="20"/>
        <v>2076618.4592000004</v>
      </c>
    </row>
    <row r="141" spans="1:17" ht="15">
      <c r="A141" s="5">
        <v>12</v>
      </c>
      <c r="B141" s="3" t="s">
        <v>129</v>
      </c>
      <c r="C141" s="8">
        <v>51</v>
      </c>
      <c r="D141" s="8">
        <v>102</v>
      </c>
      <c r="E141" s="8"/>
      <c r="F141" s="8"/>
      <c r="G141" s="1">
        <f t="shared" si="14"/>
        <v>153</v>
      </c>
      <c r="H141" s="8">
        <v>0</v>
      </c>
      <c r="I141" s="8">
        <v>9</v>
      </c>
      <c r="J141" s="8">
        <v>6</v>
      </c>
      <c r="K141" s="1">
        <f t="shared" si="15"/>
        <v>336996</v>
      </c>
      <c r="L141" s="1">
        <f t="shared" si="16"/>
        <v>10989</v>
      </c>
      <c r="M141" s="1">
        <f t="shared" si="17"/>
        <v>10256.400000000001</v>
      </c>
      <c r="N141" s="1">
        <f t="shared" si="18"/>
        <v>358241.4</v>
      </c>
      <c r="O141" s="7">
        <f t="shared" si="19"/>
        <v>2484762.3504000003</v>
      </c>
      <c r="P141" s="30">
        <v>89120.74</v>
      </c>
      <c r="Q141" s="31">
        <f t="shared" si="20"/>
        <v>2573883.0904000006</v>
      </c>
    </row>
    <row r="142" spans="1:17" ht="15">
      <c r="A142" s="5">
        <v>13</v>
      </c>
      <c r="B142" s="3" t="s">
        <v>130</v>
      </c>
      <c r="C142" s="8">
        <v>41</v>
      </c>
      <c r="D142" s="8">
        <v>94</v>
      </c>
      <c r="E142" s="8"/>
      <c r="F142" s="8"/>
      <c r="G142" s="1">
        <f t="shared" si="14"/>
        <v>135</v>
      </c>
      <c r="H142" s="8">
        <v>2</v>
      </c>
      <c r="I142" s="8">
        <v>11</v>
      </c>
      <c r="J142" s="8">
        <v>6</v>
      </c>
      <c r="K142" s="1">
        <f t="shared" si="15"/>
        <v>283272</v>
      </c>
      <c r="L142" s="1">
        <f t="shared" si="16"/>
        <v>13431</v>
      </c>
      <c r="M142" s="1">
        <f t="shared" si="17"/>
        <v>10256.400000000001</v>
      </c>
      <c r="N142" s="1">
        <f t="shared" si="18"/>
        <v>306959.4</v>
      </c>
      <c r="O142" s="7">
        <f t="shared" si="19"/>
        <v>2129070.3984000003</v>
      </c>
      <c r="P142" s="30">
        <v>152111.91</v>
      </c>
      <c r="Q142" s="31">
        <f t="shared" si="20"/>
        <v>2281182.3084000004</v>
      </c>
    </row>
    <row r="143" spans="1:17" ht="15">
      <c r="A143" s="5">
        <v>14</v>
      </c>
      <c r="B143" s="3" t="s">
        <v>131</v>
      </c>
      <c r="C143" s="8">
        <v>49</v>
      </c>
      <c r="D143" s="8">
        <v>93</v>
      </c>
      <c r="E143" s="8"/>
      <c r="F143" s="8"/>
      <c r="G143" s="1">
        <f t="shared" si="14"/>
        <v>142</v>
      </c>
      <c r="H143" s="8">
        <v>1</v>
      </c>
      <c r="I143" s="8">
        <v>15</v>
      </c>
      <c r="J143" s="8">
        <v>4</v>
      </c>
      <c r="K143" s="1">
        <f t="shared" si="15"/>
        <v>297924</v>
      </c>
      <c r="L143" s="1">
        <f t="shared" si="16"/>
        <v>18315</v>
      </c>
      <c r="M143" s="1">
        <f t="shared" si="17"/>
        <v>6837.6</v>
      </c>
      <c r="N143" s="1">
        <f t="shared" si="18"/>
        <v>323076.6</v>
      </c>
      <c r="O143" s="7">
        <f t="shared" si="19"/>
        <v>2240859.2975999997</v>
      </c>
      <c r="P143" s="30">
        <v>169775.79</v>
      </c>
      <c r="Q143" s="31">
        <f t="shared" si="20"/>
        <v>2410635.0875999997</v>
      </c>
    </row>
    <row r="144" spans="1:17" ht="15">
      <c r="A144" s="5">
        <v>15</v>
      </c>
      <c r="B144" s="3" t="s">
        <v>132</v>
      </c>
      <c r="C144" s="8">
        <v>46</v>
      </c>
      <c r="D144" s="8">
        <v>110</v>
      </c>
      <c r="E144" s="8"/>
      <c r="F144" s="8"/>
      <c r="G144" s="1">
        <f t="shared" si="14"/>
        <v>156</v>
      </c>
      <c r="H144" s="8">
        <v>7</v>
      </c>
      <c r="I144" s="8">
        <v>14</v>
      </c>
      <c r="J144" s="8">
        <v>11</v>
      </c>
      <c r="K144" s="1">
        <f t="shared" si="15"/>
        <v>302808</v>
      </c>
      <c r="L144" s="1">
        <f t="shared" si="16"/>
        <v>17094</v>
      </c>
      <c r="M144" s="1">
        <f t="shared" si="17"/>
        <v>18803.4</v>
      </c>
      <c r="N144" s="1">
        <f t="shared" si="18"/>
        <v>338705.4</v>
      </c>
      <c r="O144" s="7">
        <f t="shared" si="19"/>
        <v>2349260.6544000003</v>
      </c>
      <c r="P144" s="30">
        <v>154885.6</v>
      </c>
      <c r="Q144" s="31">
        <f t="shared" si="20"/>
        <v>2504146.2544000004</v>
      </c>
    </row>
    <row r="145" spans="1:17" ht="15">
      <c r="A145" s="5">
        <v>16</v>
      </c>
      <c r="B145" s="11" t="s">
        <v>133</v>
      </c>
      <c r="C145" s="12">
        <v>43</v>
      </c>
      <c r="D145" s="12">
        <v>109</v>
      </c>
      <c r="E145" s="12"/>
      <c r="F145" s="12"/>
      <c r="G145" s="1">
        <f t="shared" si="14"/>
        <v>152</v>
      </c>
      <c r="H145" s="12">
        <v>0</v>
      </c>
      <c r="I145" s="12">
        <v>20</v>
      </c>
      <c r="J145" s="12">
        <v>6</v>
      </c>
      <c r="K145" s="1">
        <f t="shared" si="15"/>
        <v>307692</v>
      </c>
      <c r="L145" s="1">
        <f t="shared" si="16"/>
        <v>24420</v>
      </c>
      <c r="M145" s="1">
        <f t="shared" si="17"/>
        <v>10256.400000000001</v>
      </c>
      <c r="N145" s="1">
        <f t="shared" si="18"/>
        <v>342368.4</v>
      </c>
      <c r="O145" s="7">
        <f t="shared" si="19"/>
        <v>2374667.2224000003</v>
      </c>
      <c r="P145" s="30">
        <v>139686.25</v>
      </c>
      <c r="Q145" s="31">
        <f t="shared" si="20"/>
        <v>2514353.4724000003</v>
      </c>
    </row>
    <row r="146" spans="1:17" ht="15">
      <c r="A146" s="5">
        <v>17</v>
      </c>
      <c r="B146" s="3" t="s">
        <v>134</v>
      </c>
      <c r="C146" s="8">
        <v>63</v>
      </c>
      <c r="D146" s="8">
        <v>169</v>
      </c>
      <c r="E146" s="8"/>
      <c r="F146" s="8"/>
      <c r="G146" s="1">
        <f t="shared" si="14"/>
        <v>232</v>
      </c>
      <c r="H146" s="8">
        <v>4</v>
      </c>
      <c r="I146" s="8">
        <v>19</v>
      </c>
      <c r="J146" s="8">
        <v>4</v>
      </c>
      <c r="K146" s="1">
        <f t="shared" si="15"/>
        <v>500610</v>
      </c>
      <c r="L146" s="1">
        <f t="shared" si="16"/>
        <v>23199</v>
      </c>
      <c r="M146" s="1">
        <f t="shared" si="17"/>
        <v>6837.6</v>
      </c>
      <c r="N146" s="1">
        <f t="shared" si="18"/>
        <v>530646.6</v>
      </c>
      <c r="O146" s="7">
        <f t="shared" si="19"/>
        <v>3680564.8175999997</v>
      </c>
      <c r="P146" s="30">
        <v>134901.68</v>
      </c>
      <c r="Q146" s="31">
        <f t="shared" si="20"/>
        <v>3815466.4976</v>
      </c>
    </row>
    <row r="147" spans="1:17" ht="15">
      <c r="A147" s="5">
        <v>18</v>
      </c>
      <c r="B147" s="3" t="s">
        <v>135</v>
      </c>
      <c r="C147" s="8"/>
      <c r="D147" s="8">
        <v>99</v>
      </c>
      <c r="E147" s="8"/>
      <c r="F147" s="8"/>
      <c r="G147" s="1">
        <f t="shared" si="14"/>
        <v>99</v>
      </c>
      <c r="H147" s="8">
        <v>2</v>
      </c>
      <c r="I147" s="8">
        <v>16</v>
      </c>
      <c r="J147" s="8">
        <v>2</v>
      </c>
      <c r="K147" s="1">
        <f t="shared" si="15"/>
        <v>192918</v>
      </c>
      <c r="L147" s="1">
        <f t="shared" si="16"/>
        <v>19536</v>
      </c>
      <c r="M147" s="1">
        <f t="shared" si="17"/>
        <v>3418.8</v>
      </c>
      <c r="N147" s="1">
        <f t="shared" si="18"/>
        <v>215872.8</v>
      </c>
      <c r="O147" s="7">
        <f t="shared" si="19"/>
        <v>1497293.7408</v>
      </c>
      <c r="P147" s="30">
        <v>77939.15</v>
      </c>
      <c r="Q147" s="31">
        <f t="shared" si="20"/>
        <v>1575232.8908</v>
      </c>
    </row>
    <row r="148" spans="1:17" ht="15">
      <c r="A148" s="5">
        <v>19</v>
      </c>
      <c r="B148" s="3" t="s">
        <v>136</v>
      </c>
      <c r="C148" s="8">
        <v>24</v>
      </c>
      <c r="D148" s="8">
        <v>117</v>
      </c>
      <c r="E148" s="8"/>
      <c r="F148" s="8"/>
      <c r="G148" s="1">
        <f t="shared" si="14"/>
        <v>141</v>
      </c>
      <c r="H148" s="8">
        <v>2</v>
      </c>
      <c r="I148" s="8">
        <v>10</v>
      </c>
      <c r="J148" s="8">
        <v>5</v>
      </c>
      <c r="K148" s="1">
        <f t="shared" si="15"/>
        <v>302808</v>
      </c>
      <c r="L148" s="1">
        <f t="shared" si="16"/>
        <v>12210</v>
      </c>
      <c r="M148" s="1">
        <f t="shared" si="17"/>
        <v>8547</v>
      </c>
      <c r="N148" s="1">
        <f t="shared" si="18"/>
        <v>323565</v>
      </c>
      <c r="O148" s="7">
        <f t="shared" si="19"/>
        <v>2244246.8400000003</v>
      </c>
      <c r="P148" s="30">
        <v>66412.82</v>
      </c>
      <c r="Q148" s="31">
        <f t="shared" si="20"/>
        <v>2310659.66</v>
      </c>
    </row>
    <row r="149" spans="1:17" ht="15">
      <c r="A149" s="5">
        <v>20</v>
      </c>
      <c r="B149" s="3" t="s">
        <v>137</v>
      </c>
      <c r="C149" s="8">
        <v>27</v>
      </c>
      <c r="D149" s="8">
        <v>108</v>
      </c>
      <c r="E149" s="8"/>
      <c r="F149" s="8"/>
      <c r="G149" s="1">
        <f t="shared" si="14"/>
        <v>135</v>
      </c>
      <c r="H149" s="8">
        <v>3</v>
      </c>
      <c r="I149" s="8">
        <v>9</v>
      </c>
      <c r="J149" s="8">
        <v>8</v>
      </c>
      <c r="K149" s="1">
        <f t="shared" si="15"/>
        <v>280830</v>
      </c>
      <c r="L149" s="1">
        <f t="shared" si="16"/>
        <v>10989</v>
      </c>
      <c r="M149" s="1">
        <f t="shared" si="17"/>
        <v>13675.2</v>
      </c>
      <c r="N149" s="1">
        <f t="shared" si="18"/>
        <v>305494.2</v>
      </c>
      <c r="O149" s="7">
        <f t="shared" si="19"/>
        <v>2118907.7712000003</v>
      </c>
      <c r="P149" s="30">
        <v>78798.27</v>
      </c>
      <c r="Q149" s="31">
        <f t="shared" si="20"/>
        <v>2197706.0412000003</v>
      </c>
    </row>
    <row r="150" spans="1:17" ht="15">
      <c r="A150" s="5">
        <v>21</v>
      </c>
      <c r="B150" s="3" t="s">
        <v>138</v>
      </c>
      <c r="C150" s="8">
        <v>95</v>
      </c>
      <c r="D150" s="8">
        <v>214</v>
      </c>
      <c r="E150" s="8"/>
      <c r="F150" s="8"/>
      <c r="G150" s="1">
        <f t="shared" si="14"/>
        <v>309</v>
      </c>
      <c r="H150" s="8">
        <v>3</v>
      </c>
      <c r="I150" s="8">
        <v>25</v>
      </c>
      <c r="J150" s="8">
        <v>18</v>
      </c>
      <c r="K150" s="1">
        <f t="shared" si="15"/>
        <v>642246</v>
      </c>
      <c r="L150" s="1">
        <f t="shared" si="16"/>
        <v>30525</v>
      </c>
      <c r="M150" s="1">
        <f t="shared" si="17"/>
        <v>30769.2</v>
      </c>
      <c r="N150" s="1">
        <f t="shared" si="18"/>
        <v>703540.2</v>
      </c>
      <c r="O150" s="7">
        <f t="shared" si="19"/>
        <v>4879754.827199999</v>
      </c>
      <c r="P150" s="30">
        <v>146869.94</v>
      </c>
      <c r="Q150" s="31">
        <f t="shared" si="20"/>
        <v>5026624.7672</v>
      </c>
    </row>
    <row r="151" spans="1:17" ht="15">
      <c r="A151" s="5">
        <v>22</v>
      </c>
      <c r="B151" s="3" t="s">
        <v>139</v>
      </c>
      <c r="C151" s="8"/>
      <c r="D151" s="8">
        <v>91</v>
      </c>
      <c r="E151" s="8"/>
      <c r="F151" s="8"/>
      <c r="G151" s="1">
        <f t="shared" si="14"/>
        <v>91</v>
      </c>
      <c r="H151" s="8">
        <v>5</v>
      </c>
      <c r="I151" s="8">
        <v>4</v>
      </c>
      <c r="J151" s="8">
        <v>1</v>
      </c>
      <c r="K151" s="1">
        <f t="shared" si="15"/>
        <v>197802</v>
      </c>
      <c r="L151" s="1">
        <f t="shared" si="16"/>
        <v>4884</v>
      </c>
      <c r="M151" s="1">
        <f t="shared" si="17"/>
        <v>1709.4</v>
      </c>
      <c r="N151" s="1">
        <f t="shared" si="18"/>
        <v>204395.4</v>
      </c>
      <c r="O151" s="7">
        <f t="shared" si="19"/>
        <v>1417686.4944</v>
      </c>
      <c r="P151" s="30">
        <v>106281.44</v>
      </c>
      <c r="Q151" s="31">
        <f t="shared" si="20"/>
        <v>1523967.9344</v>
      </c>
    </row>
    <row r="152" spans="1:17" ht="15">
      <c r="A152" s="5">
        <v>23</v>
      </c>
      <c r="B152" s="3" t="s">
        <v>140</v>
      </c>
      <c r="C152" s="8">
        <v>41</v>
      </c>
      <c r="D152" s="8">
        <v>98</v>
      </c>
      <c r="E152" s="8"/>
      <c r="F152" s="8"/>
      <c r="G152" s="1">
        <f t="shared" si="14"/>
        <v>139</v>
      </c>
      <c r="H152" s="8">
        <v>2</v>
      </c>
      <c r="I152" s="8">
        <v>20</v>
      </c>
      <c r="J152" s="8">
        <v>1</v>
      </c>
      <c r="K152" s="1">
        <f t="shared" si="15"/>
        <v>283272</v>
      </c>
      <c r="L152" s="1">
        <f t="shared" si="16"/>
        <v>24420</v>
      </c>
      <c r="M152" s="1">
        <f t="shared" si="17"/>
        <v>1709.4</v>
      </c>
      <c r="N152" s="1">
        <f t="shared" si="18"/>
        <v>309401.4</v>
      </c>
      <c r="O152" s="7">
        <f t="shared" si="19"/>
        <v>2146008.1104000006</v>
      </c>
      <c r="P152" s="30">
        <v>98176.16</v>
      </c>
      <c r="Q152" s="31">
        <f t="shared" si="20"/>
        <v>2244184.2704000007</v>
      </c>
    </row>
    <row r="153" spans="1:17" ht="15">
      <c r="A153" s="5">
        <v>24</v>
      </c>
      <c r="B153" s="3" t="s">
        <v>141</v>
      </c>
      <c r="C153" s="8"/>
      <c r="D153" s="8">
        <v>101</v>
      </c>
      <c r="E153" s="8"/>
      <c r="F153" s="8"/>
      <c r="G153" s="1">
        <f t="shared" si="14"/>
        <v>101</v>
      </c>
      <c r="H153" s="8">
        <v>1</v>
      </c>
      <c r="I153" s="8">
        <v>12</v>
      </c>
      <c r="J153" s="8">
        <v>5</v>
      </c>
      <c r="K153" s="1">
        <f t="shared" si="15"/>
        <v>202686</v>
      </c>
      <c r="L153" s="1">
        <f t="shared" si="16"/>
        <v>14652</v>
      </c>
      <c r="M153" s="1">
        <f t="shared" si="17"/>
        <v>8547</v>
      </c>
      <c r="N153" s="1">
        <f t="shared" si="18"/>
        <v>225885</v>
      </c>
      <c r="O153" s="7">
        <f t="shared" si="19"/>
        <v>1566738.36</v>
      </c>
      <c r="P153" s="30">
        <v>37176.82</v>
      </c>
      <c r="Q153" s="31">
        <f t="shared" si="20"/>
        <v>1603915.1800000002</v>
      </c>
    </row>
    <row r="154" spans="1:17" ht="15">
      <c r="A154" s="5">
        <v>25</v>
      </c>
      <c r="B154" s="3" t="s">
        <v>142</v>
      </c>
      <c r="C154" s="8">
        <v>24</v>
      </c>
      <c r="D154" s="8">
        <v>122</v>
      </c>
      <c r="E154" s="8"/>
      <c r="F154" s="8"/>
      <c r="G154" s="1">
        <f t="shared" si="14"/>
        <v>146</v>
      </c>
      <c r="H154" s="8">
        <v>5</v>
      </c>
      <c r="I154" s="8">
        <v>10</v>
      </c>
      <c r="J154" s="8">
        <v>5</v>
      </c>
      <c r="K154" s="1">
        <f t="shared" si="15"/>
        <v>307692</v>
      </c>
      <c r="L154" s="1">
        <f t="shared" si="16"/>
        <v>12210</v>
      </c>
      <c r="M154" s="1">
        <f t="shared" si="17"/>
        <v>8547</v>
      </c>
      <c r="N154" s="1">
        <f t="shared" si="18"/>
        <v>328449</v>
      </c>
      <c r="O154" s="7">
        <f t="shared" si="19"/>
        <v>2278122.2640000004</v>
      </c>
      <c r="P154" s="30">
        <v>84073.72</v>
      </c>
      <c r="Q154" s="31">
        <f t="shared" si="20"/>
        <v>2362195.9840000006</v>
      </c>
    </row>
    <row r="155" spans="1:17" ht="15">
      <c r="A155" s="5">
        <v>26</v>
      </c>
      <c r="B155" s="3" t="s">
        <v>143</v>
      </c>
      <c r="C155" s="8">
        <v>83</v>
      </c>
      <c r="D155" s="8">
        <v>191</v>
      </c>
      <c r="E155" s="8"/>
      <c r="F155" s="8"/>
      <c r="G155" s="1">
        <f t="shared" si="14"/>
        <v>274</v>
      </c>
      <c r="H155" s="8">
        <v>0</v>
      </c>
      <c r="I155" s="8">
        <v>34</v>
      </c>
      <c r="J155" s="8">
        <v>6</v>
      </c>
      <c r="K155" s="1">
        <f t="shared" si="15"/>
        <v>571428</v>
      </c>
      <c r="L155" s="1">
        <f t="shared" si="16"/>
        <v>41514</v>
      </c>
      <c r="M155" s="1">
        <f t="shared" si="17"/>
        <v>10256.400000000001</v>
      </c>
      <c r="N155" s="1">
        <f t="shared" si="18"/>
        <v>623198.4</v>
      </c>
      <c r="O155" s="7">
        <f t="shared" si="19"/>
        <v>4322504.102400001</v>
      </c>
      <c r="P155" s="30">
        <v>248551.09</v>
      </c>
      <c r="Q155" s="31">
        <f t="shared" si="20"/>
        <v>4571055.192400001</v>
      </c>
    </row>
    <row r="156" spans="1:17" ht="15">
      <c r="A156" s="5">
        <v>27</v>
      </c>
      <c r="B156" s="3" t="s">
        <v>144</v>
      </c>
      <c r="C156" s="8">
        <v>24</v>
      </c>
      <c r="D156" s="8">
        <v>103</v>
      </c>
      <c r="E156" s="8"/>
      <c r="F156" s="8"/>
      <c r="G156" s="1">
        <f t="shared" si="14"/>
        <v>127</v>
      </c>
      <c r="H156" s="8">
        <v>1</v>
      </c>
      <c r="I156" s="8">
        <v>19</v>
      </c>
      <c r="J156" s="8">
        <v>6</v>
      </c>
      <c r="K156" s="1">
        <f t="shared" si="15"/>
        <v>246642</v>
      </c>
      <c r="L156" s="1">
        <f t="shared" si="16"/>
        <v>23199</v>
      </c>
      <c r="M156" s="1">
        <f t="shared" si="17"/>
        <v>10256.400000000001</v>
      </c>
      <c r="N156" s="1">
        <f t="shared" si="18"/>
        <v>280097.4</v>
      </c>
      <c r="O156" s="7">
        <f t="shared" si="19"/>
        <v>1942755.5664000004</v>
      </c>
      <c r="P156" s="30">
        <v>74325.68</v>
      </c>
      <c r="Q156" s="31">
        <f t="shared" si="20"/>
        <v>2017081.2464000003</v>
      </c>
    </row>
    <row r="157" spans="1:17" ht="15">
      <c r="A157" s="5">
        <v>28</v>
      </c>
      <c r="B157" s="3" t="s">
        <v>145</v>
      </c>
      <c r="C157" s="8">
        <v>25</v>
      </c>
      <c r="D157" s="8">
        <v>108</v>
      </c>
      <c r="E157" s="8"/>
      <c r="F157" s="8"/>
      <c r="G157" s="1">
        <f t="shared" si="14"/>
        <v>133</v>
      </c>
      <c r="H157" s="8">
        <v>2</v>
      </c>
      <c r="I157" s="8">
        <v>13</v>
      </c>
      <c r="J157" s="8">
        <v>6</v>
      </c>
      <c r="K157" s="1">
        <f t="shared" si="15"/>
        <v>273504</v>
      </c>
      <c r="L157" s="1">
        <f t="shared" si="16"/>
        <v>15873</v>
      </c>
      <c r="M157" s="1">
        <f t="shared" si="17"/>
        <v>10256.400000000001</v>
      </c>
      <c r="N157" s="1">
        <f t="shared" si="18"/>
        <v>299633.4</v>
      </c>
      <c r="O157" s="7">
        <f t="shared" si="19"/>
        <v>2078257.2624000001</v>
      </c>
      <c r="P157" s="30">
        <v>130193.77</v>
      </c>
      <c r="Q157" s="31">
        <f t="shared" si="20"/>
        <v>2208451.0324</v>
      </c>
    </row>
    <row r="158" spans="1:17" ht="15">
      <c r="A158" s="5">
        <v>29</v>
      </c>
      <c r="B158" s="3" t="s">
        <v>146</v>
      </c>
      <c r="C158" s="8">
        <v>24</v>
      </c>
      <c r="D158" s="8">
        <v>100</v>
      </c>
      <c r="E158" s="8"/>
      <c r="F158" s="8"/>
      <c r="G158" s="1">
        <f t="shared" si="14"/>
        <v>124</v>
      </c>
      <c r="H158" s="8">
        <v>0</v>
      </c>
      <c r="I158" s="8">
        <v>11</v>
      </c>
      <c r="J158" s="8">
        <v>3</v>
      </c>
      <c r="K158" s="1">
        <f t="shared" si="15"/>
        <v>268620</v>
      </c>
      <c r="L158" s="1">
        <f t="shared" si="16"/>
        <v>13431</v>
      </c>
      <c r="M158" s="1">
        <f t="shared" si="17"/>
        <v>5128.200000000001</v>
      </c>
      <c r="N158" s="1">
        <f t="shared" si="18"/>
        <v>287179.2</v>
      </c>
      <c r="O158" s="7">
        <f t="shared" si="19"/>
        <v>1991874.9312000002</v>
      </c>
      <c r="P158" s="30">
        <v>96016.53</v>
      </c>
      <c r="Q158" s="31">
        <f t="shared" si="20"/>
        <v>2087891.4612000003</v>
      </c>
    </row>
    <row r="159" spans="1:17" ht="15">
      <c r="A159" s="5">
        <v>30</v>
      </c>
      <c r="B159" s="3" t="s">
        <v>147</v>
      </c>
      <c r="C159" s="8">
        <v>44</v>
      </c>
      <c r="D159" s="8">
        <v>227</v>
      </c>
      <c r="E159" s="8"/>
      <c r="F159" s="8"/>
      <c r="G159" s="1">
        <f t="shared" si="14"/>
        <v>271</v>
      </c>
      <c r="H159" s="8">
        <v>7</v>
      </c>
      <c r="I159" s="8">
        <v>26</v>
      </c>
      <c r="J159" s="8">
        <v>17</v>
      </c>
      <c r="K159" s="1">
        <f t="shared" si="15"/>
        <v>539682</v>
      </c>
      <c r="L159" s="1">
        <f t="shared" si="16"/>
        <v>31746</v>
      </c>
      <c r="M159" s="1">
        <f t="shared" si="17"/>
        <v>29059.800000000003</v>
      </c>
      <c r="N159" s="1">
        <f t="shared" si="18"/>
        <v>600487.8</v>
      </c>
      <c r="O159" s="7">
        <f t="shared" si="19"/>
        <v>4164983.3808000004</v>
      </c>
      <c r="P159" s="30">
        <v>310369.75</v>
      </c>
      <c r="Q159" s="31">
        <f t="shared" si="20"/>
        <v>4475353.1308</v>
      </c>
    </row>
    <row r="160" spans="1:17" ht="15">
      <c r="A160" s="5">
        <v>31</v>
      </c>
      <c r="B160" s="3" t="s">
        <v>148</v>
      </c>
      <c r="C160" s="8">
        <v>69</v>
      </c>
      <c r="D160" s="8">
        <v>41</v>
      </c>
      <c r="E160" s="8"/>
      <c r="F160" s="8"/>
      <c r="G160" s="1">
        <f t="shared" si="14"/>
        <v>110</v>
      </c>
      <c r="H160" s="8">
        <v>1</v>
      </c>
      <c r="I160" s="8">
        <v>11</v>
      </c>
      <c r="J160" s="8">
        <v>3</v>
      </c>
      <c r="K160" s="1">
        <f t="shared" si="15"/>
        <v>231990</v>
      </c>
      <c r="L160" s="1">
        <f t="shared" si="16"/>
        <v>13431</v>
      </c>
      <c r="M160" s="1">
        <f t="shared" si="17"/>
        <v>5128.200000000001</v>
      </c>
      <c r="N160" s="1">
        <f t="shared" si="18"/>
        <v>250549.2</v>
      </c>
      <c r="O160" s="7">
        <f t="shared" si="19"/>
        <v>1737809.2512000003</v>
      </c>
      <c r="P160" s="30">
        <v>77885.83</v>
      </c>
      <c r="Q160" s="31">
        <f t="shared" si="20"/>
        <v>1815695.0812000004</v>
      </c>
    </row>
    <row r="161" spans="1:17" ht="12.75">
      <c r="A161" s="5"/>
      <c r="B161" s="14" t="s">
        <v>159</v>
      </c>
      <c r="C161" s="19">
        <f aca="true" t="shared" si="21" ref="C161:O161">SUM(C7:C160)</f>
        <v>5443</v>
      </c>
      <c r="D161" s="19">
        <f t="shared" si="21"/>
        <v>22906</v>
      </c>
      <c r="E161" s="19">
        <f t="shared" si="21"/>
        <v>39</v>
      </c>
      <c r="F161" s="19">
        <f t="shared" si="21"/>
        <v>162</v>
      </c>
      <c r="G161" s="1">
        <f t="shared" si="14"/>
        <v>28550</v>
      </c>
      <c r="H161" s="19">
        <f t="shared" si="21"/>
        <v>661</v>
      </c>
      <c r="I161" s="19">
        <f t="shared" si="21"/>
        <v>2258</v>
      </c>
      <c r="J161" s="19">
        <f t="shared" si="21"/>
        <v>1003</v>
      </c>
      <c r="K161" s="19">
        <f>SUM(K7:K160)</f>
        <v>60120708</v>
      </c>
      <c r="L161" s="19">
        <f>SUM(L7:L160)</f>
        <v>2753910</v>
      </c>
      <c r="M161" s="19">
        <f>SUM(M7:M160)</f>
        <v>1713751.2</v>
      </c>
      <c r="N161" s="19">
        <f>SUM(N7:N160)</f>
        <v>64588369.2</v>
      </c>
      <c r="O161" s="15">
        <f t="shared" si="21"/>
        <v>447984928.7712</v>
      </c>
      <c r="P161" s="15">
        <f>SUM(P7:P160)</f>
        <v>15961133.239999996</v>
      </c>
      <c r="Q161" s="15">
        <f>SUM(Q7:Q160)</f>
        <v>463946062.01120013</v>
      </c>
    </row>
    <row r="164" spans="2:3" ht="12.75">
      <c r="B164" s="22"/>
      <c r="C164" s="24"/>
    </row>
  </sheetData>
  <autoFilter ref="A5:P161"/>
  <mergeCells count="16">
    <mergeCell ref="B3:B4"/>
    <mergeCell ref="A3:A4"/>
    <mergeCell ref="G3:G4"/>
    <mergeCell ref="A110:B110"/>
    <mergeCell ref="A129:B129"/>
    <mergeCell ref="A6:B6"/>
    <mergeCell ref="A27:B27"/>
    <mergeCell ref="A79:B79"/>
    <mergeCell ref="A91:B91"/>
    <mergeCell ref="P3:P4"/>
    <mergeCell ref="Q3:Q4"/>
    <mergeCell ref="K3:N3"/>
    <mergeCell ref="C3:D3"/>
    <mergeCell ref="E3:F3"/>
    <mergeCell ref="H3:J3"/>
    <mergeCell ref="O3:O4"/>
  </mergeCells>
  <printOptions/>
  <pageMargins left="0.17" right="0.16" top="0.24" bottom="0.22" header="0.17" footer="0.16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LisitskayaZhA</cp:lastModifiedBy>
  <cp:lastPrinted>2017-12-01T03:18:36Z</cp:lastPrinted>
  <dcterms:created xsi:type="dcterms:W3CDTF">2017-08-25T02:56:17Z</dcterms:created>
  <dcterms:modified xsi:type="dcterms:W3CDTF">2017-12-01T03:18:47Z</dcterms:modified>
  <cp:category/>
  <cp:version/>
  <cp:contentType/>
  <cp:contentStatus/>
</cp:coreProperties>
</file>